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576" windowHeight="7812" firstSheet="1" activeTab="7"/>
  </bookViews>
  <sheets>
    <sheet name="Финансирование" sheetId="1" state="hidden" r:id="rId1"/>
    <sheet name="индикаторы" sheetId="2" r:id="rId2"/>
    <sheet name="оценка достижений значений пока" sheetId="3" r:id="rId3"/>
    <sheet name="оценка эффективности" sheetId="4" r:id="rId4"/>
    <sheet name="мероприятия" sheetId="5" r:id="rId5"/>
    <sheet name="Создание новых рабочих мест" sheetId="6" r:id="rId6"/>
    <sheet name="финансирование " sheetId="7" r:id="rId7"/>
    <sheet name="финансирование с индикаторами" sheetId="8" r:id="rId8"/>
  </sheets>
  <externalReferences>
    <externalReference r:id="rId11"/>
  </externalReferences>
  <definedNames>
    <definedName name="_xlnm.Print_Titles" localSheetId="0">'Финансирование'!$5:$7</definedName>
    <definedName name="_xlnm.Print_Area" localSheetId="1">'индикаторы'!$A$1:$G$168</definedName>
    <definedName name="_xlnm.Print_Area" localSheetId="2">'оценка достижений значений пока'!$A$1:$G$168</definedName>
    <definedName name="_xlnm.Print_Area" localSheetId="3">'оценка эффективности'!$A$1:$C$11</definedName>
    <definedName name="_xlnm.Print_Area" localSheetId="0">'Финансирование'!$A$1:$S$160</definedName>
    <definedName name="_xlnm.Print_Area" localSheetId="6">'финансирование '!$A$1:$S$124</definedName>
  </definedNames>
  <calcPr fullCalcOnLoad="1"/>
</workbook>
</file>

<file path=xl/sharedStrings.xml><?xml version="1.0" encoding="utf-8"?>
<sst xmlns="http://schemas.openxmlformats.org/spreadsheetml/2006/main" count="4594" uniqueCount="2327">
  <si>
    <t>Всего</t>
  </si>
  <si>
    <t>в том числе за счет:</t>
  </si>
  <si>
    <t>федерального бюджета</t>
  </si>
  <si>
    <t>республиканского бюджета</t>
  </si>
  <si>
    <t>муниципального бюджета</t>
  </si>
  <si>
    <t>внебюджетных источников</t>
  </si>
  <si>
    <t>Ответственный исполнитель</t>
  </si>
  <si>
    <t>№</t>
  </si>
  <si>
    <t>Наименование программы (подпрограммы)</t>
  </si>
  <si>
    <t>Фактически выделено финансовых средств на отчетный период*</t>
  </si>
  <si>
    <t xml:space="preserve">* Данные должны быть согласованы с Министерством финансов РД </t>
  </si>
  <si>
    <t>Освоено выделенных финансовых средств</t>
  </si>
  <si>
    <t>Приложение № 1</t>
  </si>
  <si>
    <t>Совершенствование обеспечения реализацией Программы</t>
  </si>
  <si>
    <t>Оказание государственных услуг и выполнение работ в рамках реализации Программы</t>
  </si>
  <si>
    <t>Субсидии на оказание несвязанной поддержки сельхозтоваропроизводителям</t>
  </si>
  <si>
    <t>Субсидирование части затрат на приобретение элитных семян</t>
  </si>
  <si>
    <t>Субсидирование части затрат на раскорчевку выбывших из эксплуатации старых садов и рекультивацию раскорчеванных площадей</t>
  </si>
  <si>
    <t>Субсидирование части затрат на закладку и уход за многолетними плодовыми и ягодными насаждениями</t>
  </si>
  <si>
    <t>Субсидирование части затрат на строительство плодохранилищ</t>
  </si>
  <si>
    <t>Реализация мероприятий ведомственной целевой программы «Стимулирование производства риса в Республике Дагестан»</t>
  </si>
  <si>
    <t>Реализация мероприятий ведомственной целевой программы «Развитие овощеводства защищенного грунта в Республике Дагестан»</t>
  </si>
  <si>
    <t>Реализация мероприятий ведомственной целевой программы «Развитие логистических центров для хранения, предпродажной подготовки и реализации овощей, фруктов и картофеля в Республике Дагестан»</t>
  </si>
  <si>
    <t>Реализация мероприятий ведомственной целевой программы «Развитие консервной промышленности в Республике Дагестан»</t>
  </si>
  <si>
    <t>Реализация мероприятий ведомственной целевой программы «Развитие социального питания и адресной продовольственной поддержки в Республике Дагестан»</t>
  </si>
  <si>
    <t>Реализация мероприятий ведомственной целевой программы «Развитие переработки продукции в отрасли растениеводства Республики Дагестан»</t>
  </si>
  <si>
    <t>Субсидирование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</si>
  <si>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Субсидирование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</si>
  <si>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Субсидии за счет средств федерального и республиканского бюджетов на возмещение части затрат сельскохозяйственных товаропроизводителей на уплату страховой премии</t>
  </si>
  <si>
    <t>Строительство картофеле и овощехранилищ</t>
  </si>
  <si>
    <t>Строительство тепличных комплексов</t>
  </si>
  <si>
    <t>Субсидирование части затрат на установку  капельного орошения и раскорчевку непродуктивных виноградников</t>
  </si>
  <si>
    <t>Мелиоративные работы на виноградниках</t>
  </si>
  <si>
    <t>Поддержка племенного животноводства</t>
  </si>
  <si>
    <t>Субсидии на 1 литр реализованного молока</t>
  </si>
  <si>
    <t>Субсидии на возмещение части затрат по наращиванию маточного поголовья овец и коз</t>
  </si>
  <si>
    <t>Реализация мероприятий ведомственной целевой программы «Развитие овцеводства и козоводства в Республике Дагестан»</t>
  </si>
  <si>
    <t xml:space="preserve"> Реализация мероприятий ведомственной целевой программы «Развитие производства и переработки яиц и мяса птицы в Республике Дагестан»</t>
  </si>
  <si>
    <t xml:space="preserve">Развитие рыбоводства. Реализация мероприятий ведомственной целевой программы «Развитие рыбохозяйственного комплекса Республики Дагестан»  </t>
  </si>
  <si>
    <t xml:space="preserve"> Реализация мероприятий ведомственной целевой программы «Развитие пчеловодства в Республике Дагестан»   </t>
  </si>
  <si>
    <t>Реализация мероприятий ведомственной целевой программы «Развитие оленеводства и табунного коневодства в Республике Дагестан»</t>
  </si>
  <si>
    <t>Реализация мероприятий ведомственной целевой программы «Развитие переработки продукции в отрасли животноводства Республики Дагестан»</t>
  </si>
  <si>
    <t>Реализация мероприятий ведомственной целевой программы «Развитие молочного скотоводства и увеличение производства молока в Республике Дагестан»</t>
  </si>
  <si>
    <t xml:space="preserve">Предупреждение распространения и ликвидации африканской чумы свиней на территории Республики Дагестан </t>
  </si>
  <si>
    <t>Поддержка НИОКР</t>
  </si>
  <si>
    <t xml:space="preserve">Капитальные вложения </t>
  </si>
  <si>
    <t>Проведение противоэпизоотических, организационных и иных мероприятий в Республике Дагестан</t>
  </si>
  <si>
    <t>Субсидирование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</si>
  <si>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Субсидирование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</si>
  <si>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Компенсация части затрат по страховым платежам</t>
  </si>
  <si>
    <t>Субсидии на возмещение прямых понесенных затрат на создание и модернизацию объектов животноводческих комплексов молочного направления (молочных ферм)</t>
  </si>
  <si>
    <t xml:space="preserve">Субсидии на 1 килограмм реализованного и (или) отгруженного на собственную переработку коровьего молока высшего и (или) первого сорта и (или) козьего молока </t>
  </si>
  <si>
    <t xml:space="preserve">Субсидии на поддержку племенного крупного рогатого скота молочного направления </t>
  </si>
  <si>
    <t xml:space="preserve">Субсидии на поддержку племенного крупного рогатого скота мясного направления </t>
  </si>
  <si>
    <t>Субсидирование части процентной ставки по краткосрочным кредитам (займам) на развитие селекционно-генетических и селекционно-семеноводческих центров</t>
  </si>
  <si>
    <t>Гранты на создание и развитие крестьянских (фермерских) хозяйств,  единовременная помощь  на бытовое  обустройство  начинающих  фермеров</t>
  </si>
  <si>
    <t>Развитие семейных животноводческих ферм на базе крестьянских (фермерских) хозяйств</t>
  </si>
  <si>
    <t>Гранты на развитие сельскохозяйственной потребительской кооперации</t>
  </si>
  <si>
    <t>Субсидирование процентной ставки по долгосрочным, среднесрочным и краткосрочным кредитам, взятым малыми формами хозяйствования</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</si>
  <si>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</si>
  <si>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 xml:space="preserve">Взнос в уставной капитал лизингодателя </t>
  </si>
  <si>
    <t>Субсидирование части затрат на приобретение сельхозтехники</t>
  </si>
  <si>
    <t>Развитие системы гарантий залоговых фондов, поручительств</t>
  </si>
  <si>
    <t>Обеспечение высоких стандартов качества продуктов питания, создание бренда узнаваемости республики «Сделано в Дагестане» -  значит экологически чистый продукт</t>
  </si>
  <si>
    <t xml:space="preserve">Оказание производителям поддержки в обеспечении доступа к рынкам сбыта в промышленных центрах России </t>
  </si>
  <si>
    <t>Организация выставочно- ярмарочной деятельности</t>
  </si>
  <si>
    <t>Создание корпоративной защищенной информационно-коммуникационной сети и формирование инфраструктуры в сфере обеспечения продовольственной безопасности и управления АПК</t>
  </si>
  <si>
    <t>Модернизация системы сбора и обработки статистической информации и отчетности</t>
  </si>
  <si>
    <t>Создание автоматизированной системы ведения паспортов  сельскохозяйственных товаропроизводителей и учета результатов сельскохозяйственной переписи</t>
  </si>
  <si>
    <t>Создание системы комплексного оперативного мониторинга</t>
  </si>
  <si>
    <t>Создание системы анализа угроз и рисков развитию АПК и обеспечению продовольственной безопасности, выработки прогнозов, решений и рекомендаций в сфере управления АПК</t>
  </si>
  <si>
    <t>Развитие системы оказания государственных услуг и консультационной помощи в электронном виде</t>
  </si>
  <si>
    <t>Обеспечение государственного мониторинга земель сельскохозяйственного назначения</t>
  </si>
  <si>
    <t>Развитие газификации в сельской местности</t>
  </si>
  <si>
    <t>Развитие водоснабжения в сельской местности</t>
  </si>
  <si>
    <t>Развитие сети общеобразовательных учреждений в сельской местности</t>
  </si>
  <si>
    <t>Реализация проектов комплексного обустройства площадок под компактную жилищную застройку в сельской местности</t>
  </si>
  <si>
    <t>Развитие сети фельдшерско-акушерских пунктов и (или) офисов врачей общей практики в сельской местности</t>
  </si>
  <si>
    <t>Развитие сети учреждений культурно-досугового типа в сельской местности</t>
  </si>
  <si>
    <t>Развитие сети плоскостных сооружений в сельской местности</t>
  </si>
  <si>
    <t xml:space="preserve">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ближайщим общественно значимым объектам сельских населенных пунктов, а также к объектам производства и переработки сеьскохозяйственной продукции </t>
  </si>
  <si>
    <r>
      <rPr>
        <i/>
        <u val="single"/>
        <sz val="10"/>
        <color indexed="8"/>
        <rFont val="Times New Roman"/>
        <family val="1"/>
      </rPr>
      <t>Основное мероприятие 1</t>
    </r>
    <r>
      <rPr>
        <sz val="10"/>
        <color indexed="8"/>
        <rFont val="Times New Roman"/>
        <family val="1"/>
      </rPr>
      <t xml:space="preserve">
Несвязанная поддержка сельскохозяйственных товаропроизводителей в области растениеводства</t>
    </r>
  </si>
  <si>
    <r>
      <rPr>
        <i/>
        <u val="single"/>
        <sz val="10"/>
        <color indexed="8"/>
        <rFont val="Times New Roman"/>
        <family val="1"/>
      </rPr>
      <t>Основное мероприятие 2</t>
    </r>
    <r>
      <rPr>
        <sz val="10"/>
        <color indexed="8"/>
        <rFont val="Times New Roman"/>
        <family val="1"/>
      </rPr>
      <t xml:space="preserve">
Развитие семеноводства</t>
    </r>
  </si>
  <si>
    <r>
      <rPr>
        <i/>
        <u val="single"/>
        <sz val="10"/>
        <color indexed="8"/>
        <rFont val="Times New Roman"/>
        <family val="1"/>
      </rPr>
      <t>Основное мероприятие 3</t>
    </r>
    <r>
      <rPr>
        <sz val="10"/>
        <color indexed="8"/>
        <rFont val="Times New Roman"/>
        <family val="1"/>
      </rPr>
      <t xml:space="preserve">
Развитие садоводства, поддержка закладки и ухода за многолетними насаждениями</t>
    </r>
  </si>
  <si>
    <r>
      <rPr>
        <i/>
        <u val="single"/>
        <sz val="10"/>
        <color indexed="8"/>
        <rFont val="Times New Roman"/>
        <family val="1"/>
      </rPr>
      <t>Основное мероприятие 4</t>
    </r>
    <r>
      <rPr>
        <sz val="10"/>
        <color indexed="8"/>
        <rFont val="Times New Roman"/>
        <family val="1"/>
      </rPr>
      <t xml:space="preserve">
Поддержка экономически значимых программ развития сельского хозяйства в области растениеводства</t>
    </r>
  </si>
  <si>
    <r>
      <rPr>
        <i/>
        <u val="single"/>
        <sz val="10"/>
        <color indexed="8"/>
        <rFont val="Times New Roman"/>
        <family val="1"/>
      </rPr>
      <t>Основное мероприятие 5</t>
    </r>
    <r>
      <rPr>
        <sz val="10"/>
        <color indexed="8"/>
        <rFont val="Times New Roman"/>
        <family val="1"/>
      </rPr>
      <t xml:space="preserve">
Реализация ведомственных целевых программ в области растениеводства </t>
    </r>
  </si>
  <si>
    <r>
      <rPr>
        <i/>
        <u val="single"/>
        <sz val="10"/>
        <color indexed="8"/>
        <rFont val="Times New Roman"/>
        <family val="1"/>
      </rPr>
      <t>Основное мероприятие 6</t>
    </r>
    <r>
      <rPr>
        <sz val="10"/>
        <color indexed="8"/>
        <rFont val="Times New Roman"/>
        <family val="1"/>
      </rPr>
      <t xml:space="preserve">
Развитие питомниководства </t>
    </r>
  </si>
  <si>
    <r>
      <rPr>
        <i/>
        <u val="single"/>
        <sz val="10"/>
        <color indexed="8"/>
        <rFont val="Times New Roman"/>
        <family val="1"/>
      </rPr>
      <t>Основное мероприятие 7</t>
    </r>
    <r>
      <rPr>
        <sz val="10"/>
        <color indexed="8"/>
        <rFont val="Times New Roman"/>
        <family val="1"/>
      </rPr>
      <t xml:space="preserve">
Стимулирование производства   рапса</t>
    </r>
  </si>
  <si>
    <r>
      <rPr>
        <i/>
        <u val="single"/>
        <sz val="10"/>
        <color indexed="8"/>
        <rFont val="Times New Roman"/>
        <family val="1"/>
      </rPr>
      <t>Основное мероприятие 8</t>
    </r>
    <r>
      <rPr>
        <sz val="10"/>
        <color indexed="8"/>
        <rFont val="Times New Roman"/>
        <family val="1"/>
      </rPr>
      <t xml:space="preserve">
Государственная поддержка кредитования подотрасли растениеводства  и  переработки продукции растениеводства</t>
    </r>
  </si>
  <si>
    <r>
      <rPr>
        <i/>
        <u val="single"/>
        <sz val="10"/>
        <color indexed="8"/>
        <rFont val="Times New Roman"/>
        <family val="1"/>
      </rPr>
      <t>Основное мероприятие 9</t>
    </r>
    <r>
      <rPr>
        <sz val="10"/>
        <color indexed="8"/>
        <rFont val="Times New Roman"/>
        <family val="1"/>
      </rPr>
      <t xml:space="preserve">
Снижение рисков в подотраслях растениеводства</t>
    </r>
  </si>
  <si>
    <r>
      <rPr>
        <i/>
        <u val="single"/>
        <sz val="10"/>
        <color indexed="8"/>
        <rFont val="Times New Roman"/>
        <family val="1"/>
      </rPr>
      <t>Основное мероприятие 10</t>
    </r>
    <r>
      <rPr>
        <sz val="10"/>
        <color indexed="8"/>
        <rFont val="Times New Roman"/>
        <family val="1"/>
      </rPr>
      <t xml:space="preserve">
Обеспечение проведения мероприятий по борьбе с саранчой</t>
    </r>
  </si>
  <si>
    <r>
      <rPr>
        <i/>
        <u val="single"/>
        <sz val="10"/>
        <color indexed="8"/>
        <rFont val="Times New Roman"/>
        <family val="1"/>
      </rPr>
      <t>Основное мероприятие 1</t>
    </r>
    <r>
      <rPr>
        <sz val="10"/>
        <color indexed="8"/>
        <rFont val="Times New Roman"/>
        <family val="1"/>
      </rPr>
      <t xml:space="preserve">
Развитие производства семенного картофеля и овощей открытого грунта</t>
    </r>
  </si>
  <si>
    <r>
      <rPr>
        <i/>
        <u val="single"/>
        <sz val="10"/>
        <color indexed="8"/>
        <rFont val="Times New Roman"/>
        <family val="1"/>
      </rPr>
      <t>Основное мероприятие 2</t>
    </r>
    <r>
      <rPr>
        <sz val="10"/>
        <color indexed="8"/>
        <rFont val="Times New Roman"/>
        <family val="1"/>
      </rPr>
      <t xml:space="preserve">
Развитие производства овощей в защищенном грунте. Реализация мероприятий ведомственной целевой программы «Развитие овощеводства защищенного грунта в Республике Дагестан»</t>
    </r>
  </si>
  <si>
    <r>
      <rPr>
        <i/>
        <u val="single"/>
        <sz val="10"/>
        <color indexed="8"/>
        <rFont val="Times New Roman"/>
        <family val="1"/>
      </rPr>
      <t>Основное мероприятие 1</t>
    </r>
    <r>
      <rPr>
        <sz val="10"/>
        <color indexed="8"/>
        <rFont val="Times New Roman"/>
        <family val="1"/>
      </rPr>
      <t xml:space="preserve">
Субсидирование части затрат на закладку и уход за виноградниками</t>
    </r>
  </si>
  <si>
    <r>
      <rPr>
        <i/>
        <u val="single"/>
        <sz val="10"/>
        <color indexed="8"/>
        <rFont val="Times New Roman"/>
        <family val="1"/>
      </rPr>
      <t>Основное мероприятие 3</t>
    </r>
    <r>
      <rPr>
        <sz val="10"/>
        <color indexed="8"/>
        <rFont val="Times New Roman"/>
        <family val="1"/>
      </rPr>
      <t xml:space="preserve">
Мелиоративные работы и капельное орошение виноградников</t>
    </r>
  </si>
  <si>
    <r>
      <rPr>
        <i/>
        <u val="single"/>
        <sz val="10"/>
        <color indexed="8"/>
        <rFont val="Times New Roman"/>
        <family val="1"/>
      </rPr>
      <t>Основное мероприятие 2</t>
    </r>
    <r>
      <rPr>
        <sz val="10"/>
        <color indexed="8"/>
        <rFont val="Times New Roman"/>
        <family val="1"/>
      </rPr>
      <t xml:space="preserve">
Субсидирование части затрат на раскорчевку выбывших из эксплуатации старых виноградников и рекультивацию раскорчеванных площадей</t>
    </r>
  </si>
  <si>
    <r>
      <rPr>
        <i/>
        <u val="single"/>
        <sz val="10"/>
        <color indexed="8"/>
        <rFont val="Times New Roman"/>
        <family val="1"/>
      </rPr>
      <t>Основное мероприятие 4</t>
    </r>
    <r>
      <rPr>
        <sz val="10"/>
        <color indexed="8"/>
        <rFont val="Times New Roman"/>
        <family val="1"/>
      </rPr>
      <t xml:space="preserve">
НИОКР</t>
    </r>
  </si>
  <si>
    <r>
      <rPr>
        <i/>
        <u val="single"/>
        <sz val="10"/>
        <color indexed="8"/>
        <rFont val="Times New Roman"/>
        <family val="1"/>
      </rPr>
      <t>Основное мероприятие 5</t>
    </r>
    <r>
      <rPr>
        <sz val="10"/>
        <color indexed="8"/>
        <rFont val="Times New Roman"/>
        <family val="1"/>
      </rPr>
      <t xml:space="preserve">
Строительство хранилищ для винограда </t>
    </r>
  </si>
  <si>
    <t>Государственная программа
Развитие сельского хозяйства и регулирование рынков сельскохозяйственной продукции, сырья и продовольствия на 2014-2020 годы</t>
  </si>
  <si>
    <r>
      <rPr>
        <b/>
        <i/>
        <u val="single"/>
        <sz val="10"/>
        <color indexed="8"/>
        <rFont val="Times New Roman"/>
        <family val="1"/>
      </rPr>
      <t>Подпрограмма 1</t>
    </r>
    <r>
      <rPr>
        <b/>
        <sz val="10"/>
        <color indexed="8"/>
        <rFont val="Times New Roman"/>
        <family val="1"/>
      </rPr>
      <t xml:space="preserve">
Развитие подотрасли растениеводства, переработки и реализации продукции растениеводства</t>
    </r>
  </si>
  <si>
    <r>
      <rPr>
        <b/>
        <i/>
        <u val="single"/>
        <sz val="10"/>
        <color indexed="8"/>
        <rFont val="Times New Roman"/>
        <family val="1"/>
      </rPr>
      <t>Подпрограмма 2</t>
    </r>
    <r>
      <rPr>
        <b/>
        <sz val="10"/>
        <color indexed="8"/>
        <rFont val="Times New Roman"/>
        <family val="1"/>
      </rPr>
      <t xml:space="preserve">
Развитие овощеводства открытого и защищенного грунта и семенного картофелеводства</t>
    </r>
  </si>
  <si>
    <r>
      <rPr>
        <b/>
        <i/>
        <u val="single"/>
        <sz val="10"/>
        <color indexed="8"/>
        <rFont val="Times New Roman"/>
        <family val="1"/>
      </rPr>
      <t>Подпрограмма 3</t>
    </r>
    <r>
      <rPr>
        <b/>
        <sz val="10"/>
        <color indexed="8"/>
        <rFont val="Times New Roman"/>
        <family val="1"/>
      </rPr>
      <t xml:space="preserve">
Развитие виноградарства и виноделия </t>
    </r>
  </si>
  <si>
    <r>
      <rPr>
        <i/>
        <u val="single"/>
        <sz val="10"/>
        <color indexed="8"/>
        <rFont val="Times New Roman"/>
        <family val="1"/>
      </rPr>
      <t>Основное мероприятие 1</t>
    </r>
    <r>
      <rPr>
        <sz val="10"/>
        <color indexed="8"/>
        <rFont val="Times New Roman"/>
        <family val="1"/>
      </rPr>
      <t xml:space="preserve">
Развитие племенного животноводства</t>
    </r>
  </si>
  <si>
    <r>
      <rPr>
        <i/>
        <u val="single"/>
        <sz val="10"/>
        <color indexed="8"/>
        <rFont val="Times New Roman"/>
        <family val="1"/>
      </rPr>
      <t>Основное мероприятие 2</t>
    </r>
    <r>
      <rPr>
        <sz val="10"/>
        <color indexed="8"/>
        <rFont val="Times New Roman"/>
        <family val="1"/>
      </rPr>
      <t xml:space="preserve">
Развитие молочного животноводства</t>
    </r>
  </si>
  <si>
    <r>
      <rPr>
        <i/>
        <u val="single"/>
        <sz val="10"/>
        <color indexed="8"/>
        <rFont val="Times New Roman"/>
        <family val="1"/>
      </rPr>
      <t>Основное мероприятие 3</t>
    </r>
    <r>
      <rPr>
        <sz val="10"/>
        <color indexed="8"/>
        <rFont val="Times New Roman"/>
        <family val="1"/>
      </rPr>
      <t xml:space="preserve">
Развитие овцеводства и козоводства</t>
    </r>
  </si>
  <si>
    <r>
      <rPr>
        <i/>
        <u val="single"/>
        <sz val="10"/>
        <color indexed="8"/>
        <rFont val="Times New Roman"/>
        <family val="1"/>
      </rPr>
      <t>Основное мероприятие 4</t>
    </r>
    <r>
      <rPr>
        <sz val="10"/>
        <color indexed="8"/>
        <rFont val="Times New Roman"/>
        <family val="1"/>
      </rPr>
      <t xml:space="preserve">
Развитие северного оленеводства и табунного коневодства </t>
    </r>
  </si>
  <si>
    <r>
      <rPr>
        <i/>
        <u val="single"/>
        <sz val="10"/>
        <color indexed="8"/>
        <rFont val="Times New Roman"/>
        <family val="1"/>
      </rPr>
      <t>Основное мероприятие 5</t>
    </r>
    <r>
      <rPr>
        <sz val="10"/>
        <color indexed="8"/>
        <rFont val="Times New Roman"/>
        <family val="1"/>
      </rPr>
      <t xml:space="preserve">
Реализация ведомственных целевых программ в области животноводства </t>
    </r>
  </si>
  <si>
    <r>
      <rPr>
        <i/>
        <u val="single"/>
        <sz val="10"/>
        <color indexed="8"/>
        <rFont val="Times New Roman"/>
        <family val="1"/>
      </rPr>
      <t>Основное мероприятие 6</t>
    </r>
    <r>
      <rPr>
        <sz val="10"/>
        <color indexed="8"/>
        <rFont val="Times New Roman"/>
        <family val="1"/>
      </rPr>
      <t xml:space="preserve">
Развитие производства тонкорунной и полутонкорунной шерсти </t>
    </r>
  </si>
  <si>
    <r>
      <rPr>
        <i/>
        <u val="single"/>
        <sz val="10"/>
        <color indexed="8"/>
        <rFont val="Times New Roman"/>
        <family val="1"/>
      </rPr>
      <t>Основное мероприятие 7</t>
    </r>
    <r>
      <rPr>
        <sz val="10"/>
        <color indexed="8"/>
        <rFont val="Times New Roman"/>
        <family val="1"/>
      </rPr>
      <t xml:space="preserve">
Предупреждение распространения и ликвидация африканской чумы свиней на территории Республики Дагестан</t>
    </r>
  </si>
  <si>
    <r>
      <rPr>
        <i/>
        <u val="single"/>
        <sz val="10"/>
        <color indexed="8"/>
        <rFont val="Times New Roman"/>
        <family val="1"/>
      </rPr>
      <t>Основное мероприятие 8</t>
    </r>
    <r>
      <rPr>
        <sz val="10"/>
        <color indexed="8"/>
        <rFont val="Times New Roman"/>
        <family val="1"/>
      </rPr>
      <t xml:space="preserve">
Обеспечение проведения организационных и противоэпизоотических 
мероприятий (поставка в Республику Дагестан лекарственных средств и препаратов для ветеринарного применения)</t>
    </r>
  </si>
  <si>
    <r>
      <rPr>
        <i/>
        <u val="single"/>
        <sz val="10"/>
        <color indexed="8"/>
        <rFont val="Times New Roman"/>
        <family val="1"/>
      </rPr>
      <t>Основное мероприятие 9</t>
    </r>
    <r>
      <rPr>
        <sz val="10"/>
        <color indexed="8"/>
        <rFont val="Times New Roman"/>
        <family val="1"/>
      </rPr>
      <t xml:space="preserve">
Государственная поддержка кредитования подотраслей животноводства и переработки продукции животноводства </t>
    </r>
  </si>
  <si>
    <r>
      <rPr>
        <i/>
        <u val="single"/>
        <sz val="10"/>
        <color indexed="8"/>
        <rFont val="Times New Roman"/>
        <family val="1"/>
      </rPr>
      <t>Основное мероприятие 10</t>
    </r>
    <r>
      <rPr>
        <sz val="10"/>
        <color indexed="8"/>
        <rFont val="Times New Roman"/>
        <family val="1"/>
      </rPr>
      <t xml:space="preserve">
Снижение рисков в подотраслях животноводства</t>
    </r>
  </si>
  <si>
    <r>
      <rPr>
        <b/>
        <i/>
        <u val="single"/>
        <sz val="10"/>
        <color indexed="8"/>
        <rFont val="Times New Roman"/>
        <family val="1"/>
      </rPr>
      <t>Подпрограмма 5</t>
    </r>
    <r>
      <rPr>
        <sz val="10"/>
        <color indexed="8"/>
        <rFont val="Times New Roman"/>
        <family val="1"/>
      </rPr>
      <t xml:space="preserve">
Развитие мясного скотоводства</t>
    </r>
  </si>
  <si>
    <r>
      <rPr>
        <b/>
        <u val="single"/>
        <sz val="10"/>
        <color indexed="8"/>
        <rFont val="Times New Roman"/>
        <family val="1"/>
      </rPr>
      <t>Подпрограмма 4</t>
    </r>
    <r>
      <rPr>
        <b/>
        <sz val="10"/>
        <color indexed="8"/>
        <rFont val="Times New Roman"/>
        <family val="1"/>
      </rPr>
      <t xml:space="preserve">
Развитие подотрасли животноводства, переработки и реализации продукции животноводства</t>
    </r>
  </si>
  <si>
    <r>
      <rPr>
        <i/>
        <u val="single"/>
        <sz val="10"/>
        <color indexed="8"/>
        <rFont val="Times New Roman"/>
        <family val="1"/>
      </rPr>
      <t>Основное мероприятие 1</t>
    </r>
    <r>
      <rPr>
        <sz val="10"/>
        <color indexed="8"/>
        <rFont val="Times New Roman"/>
        <family val="1"/>
      </rPr>
      <t xml:space="preserve">
Развитие племенной базы мясного скотоводства</t>
    </r>
  </si>
  <si>
    <r>
      <rPr>
        <i/>
        <u val="single"/>
        <sz val="10"/>
        <color indexed="8"/>
        <rFont val="Times New Roman"/>
        <family val="1"/>
      </rPr>
      <t>Основное мероприятие 2</t>
    </r>
    <r>
      <rPr>
        <sz val="10"/>
        <color indexed="8"/>
        <rFont val="Times New Roman"/>
        <family val="1"/>
      </rPr>
      <t xml:space="preserve">
Реализация мероприятий ведомственной целевой программы «Развитие мясного скотоводства в Республике Дагестан»</t>
    </r>
  </si>
  <si>
    <r>
      <rPr>
        <i/>
        <u val="single"/>
        <sz val="10"/>
        <color indexed="8"/>
        <rFont val="Times New Roman"/>
        <family val="1"/>
      </rPr>
      <t>Основное мероприятие 3</t>
    </r>
    <r>
      <rPr>
        <sz val="10"/>
        <color indexed="8"/>
        <rFont val="Times New Roman"/>
        <family val="1"/>
      </rPr>
      <t xml:space="preserve">
Субсидирование части процентной ставки по инвестиционным кредитам на строительство и реконструкцию объектов мясного скотоводства</t>
    </r>
  </si>
  <si>
    <r>
      <rPr>
        <b/>
        <i/>
        <u val="single"/>
        <sz val="10"/>
        <color indexed="8"/>
        <rFont val="Times New Roman"/>
        <family val="1"/>
      </rPr>
      <t>Подпрограмма 6</t>
    </r>
    <r>
      <rPr>
        <b/>
        <sz val="10"/>
        <color indexed="8"/>
        <rFont val="Times New Roman"/>
        <family val="1"/>
      </rPr>
      <t xml:space="preserve">
Развитие молочного скотоводства</t>
    </r>
  </si>
  <si>
    <r>
      <rPr>
        <i/>
        <u val="single"/>
        <sz val="10"/>
        <color indexed="8"/>
        <rFont val="Times New Roman"/>
        <family val="1"/>
      </rPr>
      <t>Основное мероприятие 1</t>
    </r>
    <r>
      <rPr>
        <sz val="10"/>
        <color indexed="8"/>
        <rFont val="Times New Roman"/>
        <family val="1"/>
      </rPr>
      <t xml:space="preserve">
Развитие молочного скотоводства</t>
    </r>
  </si>
  <si>
    <r>
      <rPr>
        <i/>
        <u val="single"/>
        <sz val="10"/>
        <color indexed="8"/>
        <rFont val="Times New Roman"/>
        <family val="1"/>
      </rPr>
      <t>Основное мероприятие 2</t>
    </r>
    <r>
      <rPr>
        <sz val="10"/>
        <color indexed="8"/>
        <rFont val="Times New Roman"/>
        <family val="1"/>
      </rPr>
      <t xml:space="preserve">
Государственная поддержка кредитования подотросли молочного скотоводства</t>
    </r>
  </si>
  <si>
    <r>
      <rPr>
        <b/>
        <i/>
        <u val="single"/>
        <sz val="10"/>
        <color indexed="8"/>
        <rFont val="Times New Roman"/>
        <family val="1"/>
      </rPr>
      <t>Подпрограмма 7</t>
    </r>
    <r>
      <rPr>
        <b/>
        <sz val="10"/>
        <color indexed="8"/>
        <rFont val="Times New Roman"/>
        <family val="1"/>
      </rPr>
      <t xml:space="preserve">
Поддержка племенного дела, селекции и семеноводства</t>
    </r>
  </si>
  <si>
    <r>
      <rPr>
        <i/>
        <u val="single"/>
        <sz val="10"/>
        <color indexed="8"/>
        <rFont val="Times New Roman"/>
        <family val="1"/>
      </rPr>
      <t>Основное мероприятие 1</t>
    </r>
    <r>
      <rPr>
        <sz val="10"/>
        <color indexed="8"/>
        <rFont val="Times New Roman"/>
        <family val="1"/>
      </rPr>
      <t xml:space="preserve">
Развитие семеноводства</t>
    </r>
  </si>
  <si>
    <r>
      <rPr>
        <i/>
        <u val="single"/>
        <sz val="10"/>
        <color indexed="8"/>
        <rFont val="Times New Roman"/>
        <family val="1"/>
      </rPr>
      <t>Основное мероприятие 2</t>
    </r>
    <r>
      <rPr>
        <sz val="10"/>
        <color indexed="8"/>
        <rFont val="Times New Roman"/>
        <family val="1"/>
      </rPr>
      <t xml:space="preserve">
Развитие племенного животноводства</t>
    </r>
  </si>
  <si>
    <r>
      <rPr>
        <i/>
        <u val="single"/>
        <sz val="10"/>
        <color indexed="8"/>
        <rFont val="Times New Roman"/>
        <family val="1"/>
      </rPr>
      <t>Основное мероприятие 3</t>
    </r>
    <r>
      <rPr>
        <sz val="10"/>
        <color indexed="8"/>
        <rFont val="Times New Roman"/>
        <family val="1"/>
      </rPr>
      <t xml:space="preserve">
Развитие племенной базы молочного скотоводства</t>
    </r>
  </si>
  <si>
    <r>
      <rPr>
        <i/>
        <u val="single"/>
        <sz val="10"/>
        <color indexed="8"/>
        <rFont val="Times New Roman"/>
        <family val="1"/>
      </rPr>
      <t>Основное мероприятие 4</t>
    </r>
    <r>
      <rPr>
        <sz val="10"/>
        <color indexed="8"/>
        <rFont val="Times New Roman"/>
        <family val="1"/>
      </rPr>
      <t xml:space="preserve">
Развитие племенной базы мясного скотоводства</t>
    </r>
  </si>
  <si>
    <r>
      <rPr>
        <i/>
        <u val="single"/>
        <sz val="10"/>
        <color indexed="8"/>
        <rFont val="Times New Roman"/>
        <family val="1"/>
      </rPr>
      <t>Основное мероприятие 5</t>
    </r>
    <r>
      <rPr>
        <sz val="10"/>
        <color indexed="8"/>
        <rFont val="Times New Roman"/>
        <family val="1"/>
      </rPr>
      <t xml:space="preserve">
Строительство селекционно-семеноводческого центра </t>
    </r>
  </si>
  <si>
    <r>
      <rPr>
        <i/>
        <u val="single"/>
        <sz val="10"/>
        <color indexed="8"/>
        <rFont val="Times New Roman"/>
        <family val="1"/>
      </rPr>
      <t>Основное мероприятие 6</t>
    </r>
    <r>
      <rPr>
        <sz val="10"/>
        <color indexed="8"/>
        <rFont val="Times New Roman"/>
        <family val="1"/>
      </rPr>
      <t xml:space="preserve">
Строительство селекционно-генетических центров</t>
    </r>
  </si>
  <si>
    <r>
      <rPr>
        <i/>
        <u val="single"/>
        <sz val="10"/>
        <color indexed="8"/>
        <rFont val="Times New Roman"/>
        <family val="1"/>
      </rPr>
      <t>Основное мероприятие 7</t>
    </r>
    <r>
      <rPr>
        <sz val="10"/>
        <color indexed="8"/>
        <rFont val="Times New Roman"/>
        <family val="1"/>
      </rPr>
      <t xml:space="preserve">
Государственная поддержка кредитования развития селекционно-генетических и селекционно-семеноводческих центров в подотрослях животноводства и растениеводства</t>
    </r>
  </si>
  <si>
    <r>
      <rPr>
        <b/>
        <i/>
        <u val="single"/>
        <sz val="10"/>
        <color indexed="8"/>
        <rFont val="Times New Roman"/>
        <family val="1"/>
      </rPr>
      <t>Подпрограмма 8</t>
    </r>
    <r>
      <rPr>
        <b/>
        <sz val="10"/>
        <color indexed="8"/>
        <rFont val="Times New Roman"/>
        <family val="1"/>
      </rPr>
      <t xml:space="preserve">
Поддержка малых форм хозяйствования</t>
    </r>
  </si>
  <si>
    <r>
      <rPr>
        <i/>
        <u val="single"/>
        <sz val="10"/>
        <color indexed="8"/>
        <rFont val="Times New Roman"/>
        <family val="1"/>
      </rPr>
      <t>Основное мероприятие 1</t>
    </r>
    <r>
      <rPr>
        <sz val="10"/>
        <color indexed="8"/>
        <rFont val="Times New Roman"/>
        <family val="1"/>
      </rPr>
      <t xml:space="preserve">
Реализация мероприятий ведомственной целевой программы «Поддержка начинающих фермеров»</t>
    </r>
  </si>
  <si>
    <r>
      <rPr>
        <i/>
        <u val="single"/>
        <sz val="10"/>
        <color indexed="8"/>
        <rFont val="Times New Roman"/>
        <family val="1"/>
      </rPr>
      <t>Основное мероприятие 2</t>
    </r>
    <r>
      <rPr>
        <sz val="10"/>
        <color indexed="8"/>
        <rFont val="Times New Roman"/>
        <family val="1"/>
      </rPr>
      <t xml:space="preserve">
Реализация мероприятий ведомственной целевой программы «Развитие семейных животноводческих ферм на базе крестьянских (фермерских) хозяйств»</t>
    </r>
  </si>
  <si>
    <r>
      <rPr>
        <i/>
        <u val="single"/>
        <sz val="10"/>
        <color indexed="8"/>
        <rFont val="Times New Roman"/>
        <family val="1"/>
      </rPr>
      <t>Основное мероприятие 3</t>
    </r>
    <r>
      <rPr>
        <sz val="10"/>
        <color indexed="8"/>
        <rFont val="Times New Roman"/>
        <family val="1"/>
      </rPr>
      <t xml:space="preserve">
Реализация мероприятий ведомственной целевой программы «Развитие сельскохозяйственной потребительской кооперации»</t>
    </r>
  </si>
  <si>
    <r>
      <rPr>
        <i/>
        <u val="single"/>
        <sz val="10"/>
        <color indexed="8"/>
        <rFont val="Times New Roman"/>
        <family val="1"/>
      </rPr>
      <t>Основное мероприятие 4</t>
    </r>
    <r>
      <rPr>
        <sz val="10"/>
        <color indexed="8"/>
        <rFont val="Times New Roman"/>
        <family val="1"/>
      </rPr>
      <t xml:space="preserve">
Государственная поддержка кредитования малых форм хозяйствования</t>
    </r>
  </si>
  <si>
    <r>
      <rPr>
        <i/>
        <u val="single"/>
        <sz val="10"/>
        <color indexed="8"/>
        <rFont val="Times New Roman"/>
        <family val="1"/>
      </rPr>
      <t>Основное мероприятие 5</t>
    </r>
    <r>
      <rPr>
        <sz val="10"/>
        <color indexed="8"/>
        <rFont val="Times New Roman"/>
        <family val="1"/>
      </rPr>
      <t xml:space="preserve">
Помощь в оформлении земельных участков в собственность фермерскими хозяйствами</t>
    </r>
  </si>
  <si>
    <r>
      <rPr>
        <b/>
        <i/>
        <u val="single"/>
        <sz val="10"/>
        <color indexed="8"/>
        <rFont val="Times New Roman"/>
        <family val="1"/>
      </rPr>
      <t>Подпрограмма 9</t>
    </r>
    <r>
      <rPr>
        <b/>
        <sz val="10"/>
        <color indexed="8"/>
        <rFont val="Times New Roman"/>
        <family val="1"/>
      </rPr>
      <t xml:space="preserve">
Техническая и  технологическая модернизация,  инновационное развитие сельскохозяйственного производства</t>
    </r>
  </si>
  <si>
    <t xml:space="preserve">   </t>
  </si>
  <si>
    <r>
      <rPr>
        <i/>
        <u val="single"/>
        <sz val="10"/>
        <color indexed="8"/>
        <rFont val="Times New Roman"/>
        <family val="1"/>
      </rPr>
      <t xml:space="preserve">Основное мероприятие 1  </t>
    </r>
    <r>
      <rPr>
        <sz val="10"/>
        <color indexed="8"/>
        <rFont val="Times New Roman"/>
        <family val="1"/>
      </rPr>
      <t xml:space="preserve">
Обновление парка сельскохозяйственной техники </t>
    </r>
  </si>
  <si>
    <r>
      <rPr>
        <i/>
        <u val="single"/>
        <sz val="10"/>
        <color indexed="8"/>
        <rFont val="Times New Roman"/>
        <family val="1"/>
      </rPr>
      <t xml:space="preserve">Основное мероприятие 2     </t>
    </r>
    <r>
      <rPr>
        <sz val="10"/>
        <color indexed="8"/>
        <rFont val="Times New Roman"/>
        <family val="1"/>
      </rPr>
      <t xml:space="preserve">
Реализация перспективных инновационных проектов в  АПК</t>
    </r>
  </si>
  <si>
    <r>
      <rPr>
        <i/>
        <u val="single"/>
        <sz val="10"/>
        <rFont val="Times New Roman"/>
        <family val="1"/>
      </rPr>
      <t>Основное мероприятие 3</t>
    </r>
    <r>
      <rPr>
        <sz val="10"/>
        <rFont val="Times New Roman"/>
        <family val="1"/>
      </rPr>
      <t xml:space="preserve">
Развитие биотехнологий</t>
    </r>
  </si>
  <si>
    <r>
      <rPr>
        <i/>
        <u val="single"/>
        <sz val="10"/>
        <color indexed="8"/>
        <rFont val="Times New Roman"/>
        <family val="1"/>
      </rPr>
      <t>Основное мероприятие 4</t>
    </r>
    <r>
      <rPr>
        <sz val="10"/>
        <color indexed="8"/>
        <rFont val="Times New Roman"/>
        <family val="1"/>
      </rPr>
      <t xml:space="preserve">
Развитие рынка лизинга сельскохозяйственной техники и оборудования </t>
    </r>
  </si>
  <si>
    <r>
      <rPr>
        <i/>
        <u val="single"/>
        <sz val="10"/>
        <color indexed="8"/>
        <rFont val="Times New Roman"/>
        <family val="1"/>
      </rPr>
      <t>Основное мероприятие 5</t>
    </r>
    <r>
      <rPr>
        <sz val="10"/>
        <color indexed="8"/>
        <rFont val="Times New Roman"/>
        <family val="1"/>
      </rPr>
      <t xml:space="preserve">
Развитие рынка производственно-технологических услуг путем создания МТС </t>
    </r>
  </si>
  <si>
    <r>
      <rPr>
        <b/>
        <i/>
        <u val="single"/>
        <sz val="10"/>
        <color indexed="8"/>
        <rFont val="Times New Roman"/>
        <family val="1"/>
      </rPr>
      <t>Подпрограмма 10</t>
    </r>
    <r>
      <rPr>
        <b/>
        <sz val="10"/>
        <color indexed="8"/>
        <rFont val="Times New Roman"/>
        <family val="1"/>
      </rPr>
      <t xml:space="preserve">
Обеспечение реализации Программы</t>
    </r>
  </si>
  <si>
    <r>
      <rPr>
        <i/>
        <u val="single"/>
        <sz val="10"/>
        <color indexed="8"/>
        <rFont val="Times New Roman"/>
        <family val="1"/>
      </rPr>
      <t>Основное мероприятие 1</t>
    </r>
    <r>
      <rPr>
        <sz val="10"/>
        <color indexed="8"/>
        <rFont val="Times New Roman"/>
        <family val="1"/>
      </rPr>
      <t xml:space="preserve">
Совершенствование обеспечения реализацией Программы</t>
    </r>
  </si>
  <si>
    <r>
      <rPr>
        <i/>
        <u val="single"/>
        <sz val="10"/>
        <color indexed="8"/>
        <rFont val="Times New Roman"/>
        <family val="1"/>
      </rPr>
      <t>Основное мероприятие 2</t>
    </r>
    <r>
      <rPr>
        <sz val="10"/>
        <color indexed="8"/>
        <rFont val="Times New Roman"/>
        <family val="1"/>
      </rPr>
      <t xml:space="preserve">
Оказание государственных услуг и выполнение работ в рамках реализации Программы</t>
    </r>
  </si>
  <si>
    <r>
      <rPr>
        <i/>
        <u val="single"/>
        <sz val="10"/>
        <color indexed="8"/>
        <rFont val="Times New Roman"/>
        <family val="1"/>
      </rPr>
      <t>Основное мероприятие 3</t>
    </r>
    <r>
      <rPr>
        <sz val="10"/>
        <color indexed="8"/>
        <rFont val="Times New Roman"/>
        <family val="1"/>
      </rPr>
      <t xml:space="preserve">
Формирование государственных информационных ресурсов в сферах обеспечения продовольственной безопасности и управления АПК</t>
    </r>
  </si>
  <si>
    <r>
      <rPr>
        <b/>
        <i/>
        <u val="single"/>
        <sz val="10"/>
        <color indexed="8"/>
        <rFont val="Times New Roman"/>
        <family val="1"/>
      </rPr>
      <t>Подпрограмма 11</t>
    </r>
    <r>
      <rPr>
        <b/>
        <sz val="10"/>
        <color indexed="8"/>
        <rFont val="Times New Roman"/>
        <family val="1"/>
      </rPr>
      <t xml:space="preserve">
Устойчивое развитие сельских территорий </t>
    </r>
  </si>
  <si>
    <r>
      <rPr>
        <i/>
        <u val="single"/>
        <sz val="10"/>
        <color indexed="8"/>
        <rFont val="Times New Roman"/>
        <family val="1"/>
      </rPr>
      <t>Основное мероприятие 1</t>
    </r>
    <r>
      <rPr>
        <sz val="10"/>
        <color indexed="8"/>
        <rFont val="Times New Roman"/>
        <family val="1"/>
      </rPr>
      <t xml:space="preserve">
Улучшение жилищных условий граждан проживающих в сельской местности</t>
    </r>
  </si>
  <si>
    <r>
      <rPr>
        <i/>
        <u val="single"/>
        <sz val="10"/>
        <color indexed="8"/>
        <rFont val="Times New Roman"/>
        <family val="1"/>
      </rPr>
      <t>Основное мероприятие 2</t>
    </r>
    <r>
      <rPr>
        <sz val="10"/>
        <color indexed="8"/>
        <rFont val="Times New Roman"/>
        <family val="1"/>
      </rPr>
      <t xml:space="preserve">
Комплексное обустройство населенных пунктов, расположенных в сельской местности, объектами социальной и инженерной инфраструктуры</t>
    </r>
  </si>
  <si>
    <r>
      <rPr>
        <b/>
        <i/>
        <u val="single"/>
        <sz val="10"/>
        <color indexed="8"/>
        <rFont val="Times New Roman"/>
        <family val="1"/>
      </rPr>
      <t>Подпрограмма 12</t>
    </r>
    <r>
      <rPr>
        <b/>
        <sz val="10"/>
        <color indexed="8"/>
        <rFont val="Times New Roman"/>
        <family val="1"/>
      </rPr>
      <t xml:space="preserve">
Развитие мелиорации сельскохозяйственных земель </t>
    </r>
  </si>
  <si>
    <r>
      <rPr>
        <i/>
        <u val="single"/>
        <sz val="10"/>
        <color indexed="8"/>
        <rFont val="Times New Roman"/>
        <family val="1"/>
      </rPr>
      <t>Основное мероприятие 1</t>
    </r>
    <r>
      <rPr>
        <sz val="10"/>
        <color indexed="8"/>
        <rFont val="Times New Roman"/>
        <family val="1"/>
      </rPr>
      <t xml:space="preserve">
Реконструкция межхозяйственных магистральных каналов и сооружений</t>
    </r>
  </si>
  <si>
    <r>
      <rPr>
        <i/>
        <u val="single"/>
        <sz val="10"/>
        <color indexed="8"/>
        <rFont val="Times New Roman"/>
        <family val="1"/>
      </rPr>
      <t>Основное мероприятие 2</t>
    </r>
    <r>
      <rPr>
        <sz val="10"/>
        <color indexed="8"/>
        <rFont val="Times New Roman"/>
        <family val="1"/>
      </rPr>
      <t xml:space="preserve">
Строительство, реконструкция  и техническое перевооружение мелиоративных систем общего и индивидуального пользования и отдельно расположенных гидротехнических сооружений</t>
    </r>
  </si>
  <si>
    <r>
      <rPr>
        <i/>
        <u val="single"/>
        <sz val="10"/>
        <color indexed="8"/>
        <rFont val="Times New Roman"/>
        <family val="1"/>
      </rPr>
      <t>Основное мероприятие 3</t>
    </r>
    <r>
      <rPr>
        <sz val="10"/>
        <color indexed="8"/>
        <rFont val="Times New Roman"/>
        <family val="1"/>
      </rPr>
      <t xml:space="preserve">
Агролесомелиоративные и фитомелиоративные мероприятия  на Черных землях и Кизлярских пастбищах</t>
    </r>
  </si>
  <si>
    <r>
      <rPr>
        <i/>
        <u val="single"/>
        <sz val="10"/>
        <color indexed="8"/>
        <rFont val="Times New Roman"/>
        <family val="1"/>
      </rPr>
      <t>Основное мероприятие 4</t>
    </r>
    <r>
      <rPr>
        <sz val="10"/>
        <color indexed="8"/>
        <rFont val="Times New Roman"/>
        <family val="1"/>
      </rPr>
      <t xml:space="preserve">
Культуртехнические мероприятия</t>
    </r>
  </si>
  <si>
    <r>
      <rPr>
        <i/>
        <u val="single"/>
        <sz val="10"/>
        <color indexed="8"/>
        <rFont val="Times New Roman"/>
        <family val="1"/>
      </rPr>
      <t>Основное мероприятие 5</t>
    </r>
    <r>
      <rPr>
        <sz val="10"/>
        <color indexed="8"/>
        <rFont val="Times New Roman"/>
        <family val="1"/>
      </rPr>
      <t xml:space="preserve">
Оформление в собственность бесхозяйных мелиоративных систем и гидротехнических сооружений</t>
    </r>
  </si>
  <si>
    <r>
      <rPr>
        <i/>
        <u val="single"/>
        <sz val="10"/>
        <color indexed="8"/>
        <rFont val="Times New Roman"/>
        <family val="1"/>
      </rPr>
      <t>Основное мероприятие 6</t>
    </r>
    <r>
      <rPr>
        <sz val="10"/>
        <color indexed="8"/>
        <rFont val="Times New Roman"/>
        <family val="1"/>
      </rPr>
      <t xml:space="preserve">
Оказание государственной поддержки  при принудительной подаче воды для орошения сельскохозяйственных угодий </t>
    </r>
  </si>
  <si>
    <r>
      <rPr>
        <i/>
        <u val="single"/>
        <sz val="10"/>
        <color indexed="8"/>
        <rFont val="Times New Roman"/>
        <family val="1"/>
      </rPr>
      <t>Основное мероприятие 7</t>
    </r>
    <r>
      <rPr>
        <sz val="10"/>
        <color indexed="8"/>
        <rFont val="Times New Roman"/>
        <family val="1"/>
      </rPr>
      <t xml:space="preserve">
Проведение противопаводковых мероприятий на гидротехнических сооружениях</t>
    </r>
  </si>
  <si>
    <r>
      <rPr>
        <i/>
        <u val="single"/>
        <sz val="10"/>
        <color indexed="8"/>
        <rFont val="Times New Roman"/>
        <family val="1"/>
      </rPr>
      <t>Основное мероприятие 8</t>
    </r>
    <r>
      <rPr>
        <sz val="10"/>
        <color indexed="8"/>
        <rFont val="Times New Roman"/>
        <family val="1"/>
      </rPr>
      <t xml:space="preserve">
Обводнение пастбищ</t>
    </r>
  </si>
  <si>
    <r>
      <rPr>
        <b/>
        <i/>
        <u val="single"/>
        <sz val="10"/>
        <color indexed="8"/>
        <rFont val="Times New Roman"/>
        <family val="1"/>
      </rPr>
      <t>Подпрограмма 13</t>
    </r>
    <r>
      <rPr>
        <b/>
        <sz val="10"/>
        <color indexed="8"/>
        <rFont val="Times New Roman"/>
        <family val="1"/>
      </rPr>
      <t xml:space="preserve">
Борьба с бруцеллёзом людей и сельскохозяйственных животных  </t>
    </r>
  </si>
  <si>
    <r>
      <rPr>
        <i/>
        <u val="single"/>
        <sz val="10"/>
        <color indexed="8"/>
        <rFont val="Times New Roman"/>
        <family val="1"/>
      </rPr>
      <t>Основное мероприятие 1</t>
    </r>
    <r>
      <rPr>
        <sz val="10"/>
        <color indexed="8"/>
        <rFont val="Times New Roman"/>
        <family val="1"/>
      </rPr>
      <t xml:space="preserve">
Профилактика бруцеллеза среди населения республики</t>
    </r>
  </si>
  <si>
    <r>
      <rPr>
        <i/>
        <u val="single"/>
        <sz val="10"/>
        <color indexed="8"/>
        <rFont val="Times New Roman"/>
        <family val="1"/>
      </rPr>
      <t>Основное мероприятие 2</t>
    </r>
    <r>
      <rPr>
        <sz val="10"/>
        <color indexed="8"/>
        <rFont val="Times New Roman"/>
        <family val="1"/>
      </rPr>
      <t xml:space="preserve">
Правовое обеспечение мероприятий по профилактике и борьбе с бруцеллезом</t>
    </r>
  </si>
  <si>
    <r>
      <rPr>
        <i/>
        <u val="single"/>
        <sz val="10"/>
        <color indexed="8"/>
        <rFont val="Times New Roman"/>
        <family val="1"/>
      </rPr>
      <t>Основное мероприятие 3</t>
    </r>
    <r>
      <rPr>
        <sz val="10"/>
        <color indexed="8"/>
        <rFont val="Times New Roman"/>
        <family val="1"/>
      </rPr>
      <t xml:space="preserve">
Предупреждение бесконтрольного завоза скота и распространения бруцеллеза в Республике Дагестан, ветеринарная экспертиза и сертификация продукции животноводства</t>
    </r>
  </si>
  <si>
    <r>
      <rPr>
        <i/>
        <u val="single"/>
        <sz val="10"/>
        <color indexed="8"/>
        <rFont val="Times New Roman"/>
        <family val="1"/>
      </rPr>
      <t>Основное мероприятие 4</t>
    </r>
    <r>
      <rPr>
        <sz val="10"/>
        <color indexed="8"/>
        <rFont val="Times New Roman"/>
        <family val="1"/>
      </rPr>
      <t xml:space="preserve">
Совершенствование системы государственного контроля,
эпизоотического и эпидемиологического надзора за заболеваемостью бруцеллезом в Республике Дагестан
</t>
    </r>
  </si>
  <si>
    <r>
      <rPr>
        <i/>
        <u val="single"/>
        <sz val="10"/>
        <color indexed="8"/>
        <rFont val="Times New Roman"/>
        <family val="1"/>
      </rPr>
      <t>Основное мероприятие 5</t>
    </r>
    <r>
      <rPr>
        <sz val="10"/>
        <color indexed="8"/>
        <rFont val="Times New Roman"/>
        <family val="1"/>
      </rPr>
      <t xml:space="preserve">
Развитие системы информирования населения о мерах профилактики бруцеллеза, подготовка кадров</t>
    </r>
  </si>
  <si>
    <t>Предусмотрено в республиканском бюджете РД на 2015 год*</t>
  </si>
  <si>
    <t>Объем финансирования, предусмотренный в программе на 2015 год 
(в соответствии с постановлением Правительства РД об утверждении государственной программы)</t>
  </si>
  <si>
    <r>
      <t>Сведения о выделении и освоении финансовых средств на выполнение мероприятий государственных программ Республики Дагестан по состоянию на __</t>
    </r>
    <r>
      <rPr>
        <b/>
        <u val="single"/>
        <sz val="16"/>
        <color indexed="8"/>
        <rFont val="Times New Roman"/>
        <family val="1"/>
      </rPr>
      <t>01.07.</t>
    </r>
    <r>
      <rPr>
        <b/>
        <sz val="16"/>
        <color indexed="8"/>
        <rFont val="Times New Roman"/>
        <family val="1"/>
      </rPr>
      <t xml:space="preserve"> 20</t>
    </r>
    <r>
      <rPr>
        <b/>
        <u val="single"/>
        <sz val="16"/>
        <color indexed="8"/>
        <rFont val="Times New Roman"/>
        <family val="1"/>
      </rPr>
      <t>15</t>
    </r>
    <r>
      <rPr>
        <b/>
        <sz val="16"/>
        <color indexed="8"/>
        <rFont val="Times New Roman"/>
        <family val="1"/>
      </rPr>
      <t>__ года,
млн. руб.</t>
    </r>
  </si>
  <si>
    <t>Отклонение (+,-)</t>
  </si>
  <si>
    <t>Причины отклонения</t>
  </si>
  <si>
    <t>Индекс производительности труда к предыдущему году</t>
  </si>
  <si>
    <t>Количество высокопроизводительных рабочих мест</t>
  </si>
  <si>
    <t>единиц</t>
  </si>
  <si>
    <t>Доля фактического использования пашни к общей площади пашни</t>
  </si>
  <si>
    <t>тыс. тонн</t>
  </si>
  <si>
    <t>плодоовощных консервов</t>
  </si>
  <si>
    <t>гектаров</t>
  </si>
  <si>
    <t>тыс. дал</t>
  </si>
  <si>
    <t>Производство скота и птицы на убой в хозяйствах всех категорий (в живом весе)</t>
  </si>
  <si>
    <t>масла сливочного</t>
  </si>
  <si>
    <t>Поголовье мясных табунных лошадей в сельскохозяйственных организациях, крестьянских (фермерских) хозяйствах, включая индивидуальных предпринимателей</t>
  </si>
  <si>
    <t>тыс. голов</t>
  </si>
  <si>
    <t>Количество скотомест на строящихся, модернизируемых и введенных в эксплуатацию животноводческих комплексах молочного направления (молочных фермах)</t>
  </si>
  <si>
    <t>Объемы приобретения  новой техники сельскохозяйственными товаропроизводителями всех форм собственности (включая личные подсобные хозяйства):</t>
  </si>
  <si>
    <t>тракторы</t>
  </si>
  <si>
    <t>зерноуборочные комбайны</t>
  </si>
  <si>
    <t>кормоуборочные комбайны</t>
  </si>
  <si>
    <t>Рост применения биологических средств защиты растений и микробиологических удобрений в растениеводстве</t>
  </si>
  <si>
    <t>Количество  реализованных инновационных проектов</t>
  </si>
  <si>
    <t>Удельный вес отходов сельскохозяйственного производства, переработанных методами биотехнологии</t>
  </si>
  <si>
    <t>Рост рынка регионального сельскохозяйственного, в том числе коммерческого, лизинга</t>
  </si>
  <si>
    <t>Доля муниципальных органов управления агропромышленного комплекса, использующих информационные ресурсы в сфере обеспечения продовольственной безопасности и управления агропромышленным комплексом</t>
  </si>
  <si>
    <t>Сохранение существующего уровня участия управлений сельского хозяйства в реализации Программы (наличие в муниципальных образованиях программ развития агропромышленного комплекса)</t>
  </si>
  <si>
    <t>Доля убыточных хозяйств</t>
  </si>
  <si>
    <t>Уровень выполнения государственных услуг и работ от общего объема государственных услуг и работ в  сфере развития сельского хозяйства и регулирования рынков сельскохозяйственной продукции, сырья и продовольствия</t>
  </si>
  <si>
    <t>Ввод в действие плоскостных спортивных сооружений</t>
  </si>
  <si>
    <t>Ввод в действие распределительных газовых сетей</t>
  </si>
  <si>
    <t>Ввод в действие локальных водопроводов</t>
  </si>
  <si>
    <t>процентов</t>
  </si>
  <si>
    <t>рублей</t>
  </si>
  <si>
    <t>тыс. гектаров</t>
  </si>
  <si>
    <t>километров</t>
  </si>
  <si>
    <t xml:space="preserve">№ п/п </t>
  </si>
  <si>
    <t>Наименование целевого показателя</t>
  </si>
  <si>
    <t>Единица измерения</t>
  </si>
  <si>
    <t>Индекс производства продукции сельского хозяйства в хозяйствах всех категорий (в сопоставимых ценах) к предыдущему году</t>
  </si>
  <si>
    <t xml:space="preserve">процентов </t>
  </si>
  <si>
    <t>Индекс производства продукции растениеводства в хозяйствах всех категорий (в сопоставимых ценах) к предыдущему году</t>
  </si>
  <si>
    <t>Индекс производства продукции животноводства в хозяйствах всех категорий (в сопоставимых ценах) к предыдущему году</t>
  </si>
  <si>
    <t>Индекс физического объема инвестиций в основной капитал сельского хозяйства к предыдущему году</t>
  </si>
  <si>
    <t>Рентабельность сельскохозяйственных организаций (с учетом субсидий)</t>
  </si>
  <si>
    <t>Среднемесячная заработная плата работников сельского хозяйства (без субъектов малого предпринимательства)</t>
  </si>
  <si>
    <t>Подпрограмма «Техническая и  технологическая модернизация,  инновационное развитие сельскохозяйственного производства»</t>
  </si>
  <si>
    <t>тыс. штук</t>
  </si>
  <si>
    <t xml:space="preserve">Укомплектованность должностей государственной гражданской службы в Министерстве сельского хозяйства и продовольствия Республики Дагестан </t>
  </si>
  <si>
    <t>Ввод (приобретения) жилья для граждан, проживающих в сельской местности, всего:</t>
  </si>
  <si>
    <t>тыс. кв. метров</t>
  </si>
  <si>
    <t xml:space="preserve">в том числе для молодых семей и молодых специалистов </t>
  </si>
  <si>
    <t>Ввод в действие общеобразовательных организаций</t>
  </si>
  <si>
    <t>тыс. ученических мест</t>
  </si>
  <si>
    <t xml:space="preserve">Ввод в действие фельдшерско-акушерских пунктов и (или) офисов врача общей практики </t>
  </si>
  <si>
    <t>Количество населенных пунктов, расположенных в сельской местности, в которых реализованы проекты комплексного обустройства площадок под жилищную застройку</t>
  </si>
  <si>
    <t>Количество реализованных местных инициатив граждан, проживающих в сельской местности, получивших грантовую поддержку</t>
  </si>
  <si>
    <t>Ввод в эксплуатацию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</si>
  <si>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Ввод в эксплуатацию мелиорируемых земель за счет реконструкции, технического перевооружения и строительства новых мелиоративных систем, включая мелиоративные системы общего и индивидуального пользования</t>
  </si>
  <si>
    <t>Защита земель от водной эрозии, затопления и подтопления за счет проведения противопаводковых мероприятий</t>
  </si>
  <si>
    <t>Сохранение существующих и создание новых высокотехнологичных рабочих мест сельскохозяйственных товаропроизводителей за счет увеличения продуктивности существующих и вовлечения в оборот новых сельскохозяйственных угодий</t>
  </si>
  <si>
    <t>рабочих мест</t>
  </si>
  <si>
    <t>Защита и сохранение сельскохозяйственных угодий от ветровой эрозии и опустынивания за счет проведения агролесомелиоративных и фитомелиоративных мероприятий, направленных на закрепление песков</t>
  </si>
  <si>
    <t>в том числе, фитомелиоративные мероприятия, направленных на закрепление песков</t>
  </si>
  <si>
    <t xml:space="preserve">в том числе с внесением мелиорантов, понижающих кислотность почв </t>
  </si>
  <si>
    <t xml:space="preserve">тыс. гектаров </t>
  </si>
  <si>
    <t>Численность племенного условного маточного поголовья сельскохозяйственных животных</t>
  </si>
  <si>
    <t>тыс. условных голов</t>
  </si>
  <si>
    <t xml:space="preserve">Сохранность племенного условного маточного поголовья сельскохозяйственных животных к уровню предыдущего года </t>
  </si>
  <si>
    <t>Реализация племенного молодняка крупного рогатого скота молочных и мясных пород на 100 голов маток</t>
  </si>
  <si>
    <t xml:space="preserve">Производство: </t>
  </si>
  <si>
    <t>млн. условных банок</t>
  </si>
  <si>
    <t>муки из зерновых культур</t>
  </si>
  <si>
    <t>крупы</t>
  </si>
  <si>
    <t>хлебобулочных изделий, обогащенных микронутриентами, и диетических хлебобулочных изделий</t>
  </si>
  <si>
    <t>сыров и сырных продуктов</t>
  </si>
  <si>
    <t>вина, включая шампанское</t>
  </si>
  <si>
    <t>Подпрограмма «Стимулирование инвестиционной деятельности в агропромышленном комплексе»</t>
  </si>
  <si>
    <t xml:space="preserve">Объем ссудной задолженности по субсидируемым инвестиционным кредитам (займам), выданным на развитие агропромышленного комплекса </t>
  </si>
  <si>
    <t xml:space="preserve">млн  рублей </t>
  </si>
  <si>
    <t>Объем льготных кредитов, выданных на развитие агропромышленного комплекса, из расчёта на 1 рубль предоставленного размера субсидий</t>
  </si>
  <si>
    <t xml:space="preserve">рублей </t>
  </si>
  <si>
    <t>Ввод в действие построенных и модернизированных мощностей по хранению плодов, ягод, картофеля и овощей открытого грунта</t>
  </si>
  <si>
    <t>тыс. скотомест</t>
  </si>
  <si>
    <t>Подпрограмма «Обеспечение реализации Программы»</t>
  </si>
  <si>
    <t>Подпрограмма «Развитие мелиорации сельскохозяйственных земель»</t>
  </si>
  <si>
    <t>Подпрограмма «Развитие отраслей агропромышленного комплекса»</t>
  </si>
  <si>
    <t xml:space="preserve">Охват сельскохозяйственных животных исследованиями на хронически протекающие инфекционные заболевания </t>
  </si>
  <si>
    <t>Заболеваемость инфекционными болезнями</t>
  </si>
  <si>
    <t>Подпрограмма «Борьба с бруцеллезом людей и сельскохозяйственных животных»</t>
  </si>
  <si>
    <t>Заболеваемость бруцеллезом людей</t>
  </si>
  <si>
    <t>Заболеваемость бруцеллезом сельскохозяйственных животных</t>
  </si>
  <si>
    <t>Подпрограмма «Профилактика и ликвидация лейкоза крупного рогатого скота в хозяйствах Республики Дагестан»</t>
  </si>
  <si>
    <t>Доля гематологически больных лейкозом животных</t>
  </si>
  <si>
    <t>Доля РИД+ (инфицированных ВЛКРС) животных</t>
  </si>
  <si>
    <t xml:space="preserve">Доля неблагополучных пунктов по лейкозу крупного рогатого скота </t>
  </si>
  <si>
    <t xml:space="preserve">объем реализованного и (или) отгруженного на собственную переработку винограда   </t>
  </si>
  <si>
    <t>площадь виноградных насаждений в плодоносящем возрасте в сельскохозяйственных организациях, крестьянских (фермерских) хозяйствах, включая индивидуальных предпринимателей</t>
  </si>
  <si>
    <t>Посевная площадь занятых зерновыми, зернобобовыми и кормовыми сельскохозяйственными культурами</t>
  </si>
  <si>
    <t xml:space="preserve">Располагаемые ресурсы домашних хозяйств (в среднем на 1 члена домашнего хозяйства в месяц) в сельской местности </t>
  </si>
  <si>
    <t>11.1.</t>
  </si>
  <si>
    <t>12.1.</t>
  </si>
  <si>
    <t>13.1.</t>
  </si>
  <si>
    <t>14.1.</t>
  </si>
  <si>
    <t>15.1.</t>
  </si>
  <si>
    <t>19.1.</t>
  </si>
  <si>
    <t>%</t>
  </si>
  <si>
    <t>Поголовье крупного рогатого скота специализированных мясных пород и помесного скота, полученного от скрещивания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в том числе</t>
  </si>
  <si>
    <t>численность товарного поголовья коров специализированных мясных пород в сельскохозяйственных организациях, крестьянских (фермерских) хозяйствах, включая индивидуальных предпринимателей</t>
  </si>
  <si>
    <t>28.1.</t>
  </si>
  <si>
    <t xml:space="preserve">Ввод в действие построенных и модернизированных площадей теплиц, в том числе </t>
  </si>
  <si>
    <t xml:space="preserve">Валовой сбор овощей защищенного грунта, в том числе </t>
  </si>
  <si>
    <t>овощей в зимних теплицах в сельскохозяйственных организациях, крестьянских (фермерских) хозяйствах, включая индивидуальных предпринимателей</t>
  </si>
  <si>
    <t>ввод новых и модернизированных площадей зимних теплиц в сельскохозяйственных организациях, крестьянских (фермерских) хозяйствах, включая индивидуальных предпринимателей</t>
  </si>
  <si>
    <t>коньяка (бутил.)</t>
  </si>
  <si>
    <t>Площадь обработки против саранчовых вредителей</t>
  </si>
  <si>
    <t>тыс. га</t>
  </si>
  <si>
    <t>Объем ссудной задолженности по субсидируемым кредитам(займам), выданным на развитие малых форм хозяйствования</t>
  </si>
  <si>
    <t>Количество проведенных ярмарок</t>
  </si>
  <si>
    <t>Охват иммунизацией против бруцеллеза контингентов группы риска людей</t>
  </si>
  <si>
    <t>Охват иммунизацией против бруцеллеза крупного и мелкого рогатого скота</t>
  </si>
  <si>
    <t>Производство семенного материала класса "Элита"</t>
  </si>
  <si>
    <t>тонн</t>
  </si>
  <si>
    <t>78.1.</t>
  </si>
  <si>
    <t>Прирост объема производства продукции растениеводства на землях сельскохозяйственного назначения за счет реализации мероприятий Подпрограммы (нарастающим итогом)</t>
  </si>
  <si>
    <t>Обводнение территорий, в том числе для обеспечения водопоя животных</t>
  </si>
  <si>
    <t>4.1.</t>
  </si>
  <si>
    <t>Приложение</t>
  </si>
  <si>
    <t xml:space="preserve"> </t>
  </si>
  <si>
    <t>Индекс производства пищевых продуктов, включая напитки 
(в сопоставимых ценах) к предыдущему году</t>
  </si>
  <si>
    <t>Статус</t>
  </si>
  <si>
    <t>Наименование подпрограммы Государственной программы,  ведомственной целевой программы, основного мероприятия</t>
  </si>
  <si>
    <t>Краткая информация о ходе реализации мероприятий</t>
  </si>
  <si>
    <t xml:space="preserve">Предложения по дальнейшей реализации мероприятий </t>
  </si>
  <si>
    <t>Государственная программа</t>
  </si>
  <si>
    <t>Подпрограмма 1</t>
  </si>
  <si>
    <t>Развитие отраслей агропромышленного комплекса</t>
  </si>
  <si>
    <t>Основное мероприятие 1</t>
  </si>
  <si>
    <t>Основное мероприятие 2</t>
  </si>
  <si>
    <t>Основное мероприятие 3</t>
  </si>
  <si>
    <t>Основное мероприятие 4</t>
  </si>
  <si>
    <t xml:space="preserve">Реализация ведомственных целевых программ в отрасли животноводства </t>
  </si>
  <si>
    <t>Реализация мероприятий ведомственной целевой программы «Развитие мясного скотоводства в Республике Дагестан»</t>
  </si>
  <si>
    <t>Реализация мероприятий ведомственной целевой программы «Развитие производства и переработки яиц и мяса птицы в Республике Дагестан»</t>
  </si>
  <si>
    <t xml:space="preserve">Реализация мероприятий ведомственной целевой программы «Развитие пчеловодства в Республике Дагестан»   </t>
  </si>
  <si>
    <t>Реализация мероприятий ведомственной целевой программы "Развитие молочного скотоводства и увеличение производства молока в Республике Дагестан"</t>
  </si>
  <si>
    <t>Основное мероприятие 5</t>
  </si>
  <si>
    <t>Обеспечение проведения мероприятий по борьбе с саранчой</t>
  </si>
  <si>
    <t>Подпрограмма Б</t>
  </si>
  <si>
    <t>Обеспечение реализации Программы</t>
  </si>
  <si>
    <t>Подпрограмма В</t>
  </si>
  <si>
    <t>Обеспечение общих условий функционирования отраслей агропромышленного комплекса</t>
  </si>
  <si>
    <t>Реализация мероприятий ведомственной целевой программы "Развитие консервной промышленности и переработки продукции растениеводства в Республике Дагестан"</t>
  </si>
  <si>
    <t>Реализация мероприятий ведомственной целевой программы "Развитие переработки продукции животноводства в Республике Дагестан"</t>
  </si>
  <si>
    <t>Создание бренда продуктов питания, организация выставочно-ярмарочной деятельности</t>
  </si>
  <si>
    <t xml:space="preserve">Основное мероприятие 4 </t>
  </si>
  <si>
    <t>Обеспечение проведения организационных и противоэпизоотических мероприятий (поставка в Республику Дагестан лекарственных средств и препаратов для ветеринарного применения)</t>
  </si>
  <si>
    <t xml:space="preserve">Программа Е  </t>
  </si>
  <si>
    <t>Борьба с бруцеллезом людей и сельскохозяйственных животных</t>
  </si>
  <si>
    <t xml:space="preserve">Основное мероприятие 1 </t>
  </si>
  <si>
    <t>Правовое обеспечение мероприятий по профилактике и борьбе с бруцеллезом</t>
  </si>
  <si>
    <t xml:space="preserve">Основное мероприятие 2 </t>
  </si>
  <si>
    <t xml:space="preserve"> Предупреждение  бесконтрольного завоза скота и распостранения бруцеллеза в Республике Дагестан, ветеринарная экспертиза и сертификация продукции животноводства</t>
  </si>
  <si>
    <t xml:space="preserve">Основное мероприятие 3  </t>
  </si>
  <si>
    <t xml:space="preserve"> Совершенствование системы государственного контроля, эпизоотического и эпидимиологического надзора за заболеваемостью бруцеллезом в республике Дагестан</t>
  </si>
  <si>
    <t>Развитие системы информирования населения о мерах профилактики  бруцеллеза, подготовка кадров</t>
  </si>
  <si>
    <t>Подпрограмма Н</t>
  </si>
  <si>
    <t xml:space="preserve">Профилактика и ликвидация лейкоза крупного рогатого скота в хозяйствах Республики Дагестан </t>
  </si>
  <si>
    <t>Правовое обеспечение мероприятий</t>
  </si>
  <si>
    <t>Предупреждение распространения лейкоза крупного рогатого скота</t>
  </si>
  <si>
    <t>Совершенствование системы государственного контроля, государственного ветеринарного надзора за заболеваемостью лейкозом крупного рогатого скота  в Республике Дагестан</t>
  </si>
  <si>
    <t>Подпрограмма И</t>
  </si>
  <si>
    <t>Техническая и  технологическая модернизация,  инновационное развитие сельскохозяйственного производства</t>
  </si>
  <si>
    <t xml:space="preserve">Основное мероприятие 1     </t>
  </si>
  <si>
    <t xml:space="preserve">Обновление парка сельскохозяйственной техники </t>
  </si>
  <si>
    <t xml:space="preserve">Основное мероприятие 2     </t>
  </si>
  <si>
    <t>Реализация перспективных инновационных проектов в  АПК</t>
  </si>
  <si>
    <t>Развитие биотехнологий</t>
  </si>
  <si>
    <t xml:space="preserve">Развитие рынка производственно-технологических услуг путем создания МТС </t>
  </si>
  <si>
    <t>Реализация мероприятий Плана научно - технического обеспечения развития сельского хозяйства Республики Дагестан</t>
  </si>
  <si>
    <t>Подпрограмма К</t>
  </si>
  <si>
    <t xml:space="preserve">Развитие мелиорации сельскохозяйственных земель </t>
  </si>
  <si>
    <t>Реконструкция межхозяйственных магистральных каналов и сооружений</t>
  </si>
  <si>
    <t>Строительство, реконструкция  и техническое перевооружение мелиоративных систем общего и индивидуального пользования и отдельно расположенных гидротехнических сооружений</t>
  </si>
  <si>
    <t>Агролесомелиоративные и фитомелиоративные мероприятия  на Черных землях и Кизлярских пастбищах</t>
  </si>
  <si>
    <t xml:space="preserve">Фитомелиоративные мероприятия, направленные на закрепление песков </t>
  </si>
  <si>
    <t>Культуртехнические мероприятия</t>
  </si>
  <si>
    <t xml:space="preserve">Оказание государственной поддержки  при принудительной подаче воды для орошения сельскохозяйственных угодий </t>
  </si>
  <si>
    <t>Основное мероприятие 6</t>
  </si>
  <si>
    <t>Проведение противопаводковых мероприятий на гидротехнических сооружениях</t>
  </si>
  <si>
    <t>Основное мероприятие 7</t>
  </si>
  <si>
    <t>Обводнение пастбищ</t>
  </si>
  <si>
    <t>Основное мероприятие 8</t>
  </si>
  <si>
    <t>Строительство мелиоративных систем на виноградниках</t>
  </si>
  <si>
    <t>Основное мероприятие 9</t>
  </si>
  <si>
    <t>Подпрограмма Л</t>
  </si>
  <si>
    <t>Стимулирование инвестиционной деятельности в агропромышленном комплексе</t>
  </si>
  <si>
    <t>Снижение затрат сельскохозяйственных товаропроизводителей на обслуживание кредитов (займов) и льготное кредитование агропромышленного комплекса</t>
  </si>
  <si>
    <t>Субсидии на возмещение части процентной ставки по инвестиционным кредитам (займам) в агропромышленном комплексе</t>
  </si>
  <si>
    <t>Снижение инвестиционных издержек при модернизации и создании объектов агропромышленного комплекса</t>
  </si>
  <si>
    <t>мероприятие 2.1.</t>
  </si>
  <si>
    <t>Компенсация прямых понесенных затрат на строительство и модернизацию объек
тов агропромышленного комплекса</t>
  </si>
  <si>
    <t>Субсидирование части прямых понесенных затрат на создание и  (или) модернизацию объектов плодохранилищ</t>
  </si>
  <si>
    <t>Субсидирование части прямых понесенных затрат на создание и  (или) модернизацию объектов картофелехранилищ (овощехранилищ)</t>
  </si>
  <si>
    <t>Субсидии на возмещение прямых понесенных затрат на создание и  (или) модернизацию объектов животноводческих комплексов молочного направления (молочных ферм)</t>
  </si>
  <si>
    <t>Субсидирование части прямых понесенных затрат на создание и (или) модернизацию объектов тепличных комплексов</t>
  </si>
  <si>
    <t xml:space="preserve">Субсидирование части прямых понесенных затрат на создание и (или) модернизацию оптово-распределительных центров </t>
  </si>
  <si>
    <t>мероприятие 2.2.</t>
  </si>
  <si>
    <t>Компенсация части затрат всего
на строительство и (или) модернизацию малогабаритных теплиц</t>
  </si>
  <si>
    <t>мероприятие 2.3.</t>
  </si>
  <si>
    <t>Развитие логистических центров для хранения, предпродажной подготовки и
реализации сельскохозяйственной продукции</t>
  </si>
  <si>
    <t>постоянных</t>
  </si>
  <si>
    <t>сезонных</t>
  </si>
  <si>
    <t>Развитие пищевой и перерабатывающей промышленности</t>
  </si>
  <si>
    <t>Обновление парка сельскохозяйственной техники</t>
  </si>
  <si>
    <t>ввод в действие построенных и модернизированных малогабаритных теплиц</t>
  </si>
  <si>
    <t>Иные межбюджетные трансферты на возмещение части затрат на уплату процентов по инвестиционным кредитам (займам) в агропромышленном комплексе</t>
  </si>
  <si>
    <t>Создание системы поддержки фермеров и развитие сельской кооперации</t>
  </si>
  <si>
    <t>Значение целевого показателя на 2020 год</t>
  </si>
  <si>
    <t>Утверждено по программе на 2020 г.</t>
  </si>
  <si>
    <t>11.2.</t>
  </si>
  <si>
    <t xml:space="preserve">Валовой сбор подсолнечника в хозяйствах всех категорий  </t>
  </si>
  <si>
    <t>17.1.</t>
  </si>
  <si>
    <t xml:space="preserve">Площадь закладки многолетних плодовых и ягодных насаждений, в том числе  </t>
  </si>
  <si>
    <t>Площадь закладки виноградников, 
в том числе</t>
  </si>
  <si>
    <t>18.1.</t>
  </si>
  <si>
    <t xml:space="preserve">площадь закладки виноградников в сельскохозяйственных организациях, крестьянских (фермерских) хозяйствах, включая индивидуальных предпринимателей
</t>
  </si>
  <si>
    <t xml:space="preserve">Площадь виноградных насаждений в плодоносящем возрасте, в том числе </t>
  </si>
  <si>
    <t>Посевная площадь занятых зерновыми, зернобобовыми, масличными и кормовыми сельскохозяйственными культурами</t>
  </si>
  <si>
    <t xml:space="preserve">Доля площади, засеваемой элитными семенами, в общей площади посевов, занятой семенами сортов растений </t>
  </si>
  <si>
    <t>Доля застрахованной посевной (посадочной) площади в общей посевной  (посадочной) площади (в условных единицах площади)</t>
  </si>
  <si>
    <t>Производство молока в хозяйствах всех категорий, 
в том числе</t>
  </si>
  <si>
    <t xml:space="preserve"> производство молока в сельскохозяйственных организациях, крестьянских (фермерских) хозяйствах, включая индивидуальных предпринимателей   </t>
  </si>
  <si>
    <t>25.1.</t>
  </si>
  <si>
    <t xml:space="preserve">Валовой сбор зерновых и зернобобовых культур в хозяйствах всех категорий, в том числе </t>
  </si>
  <si>
    <t xml:space="preserve"> риса  </t>
  </si>
  <si>
    <t xml:space="preserve">валовой сбор зерновых и зернобобовых культур в сельскохозяйственных организациях, крестьянских (фермерских) хозяйствах, включая индивидуальных пред
принимателей
</t>
  </si>
  <si>
    <t xml:space="preserve"> валовой сбор картофеля в сельскохозяйственных организациях, крестьянских (фермерских) хозяйствах, включая индивидуальных предпринимателей   </t>
  </si>
  <si>
    <t xml:space="preserve">Валовой сбор овощей в хозяйствах всех категорий,
 в том числе  </t>
  </si>
  <si>
    <t xml:space="preserve"> валовой сбор овощей открытого грунта в сельскохозяйственных организациях, крестьянских (фермерских) хозяйствах, включая индивидуальных предпринимателей   </t>
  </si>
  <si>
    <t xml:space="preserve">Валовой сбор плодов в хозяйствах всех категорий,
 в том числе  </t>
  </si>
  <si>
    <t>валовой сбор плодов и ягод в сельскохозяйственных организациях, крестьянских (фермерских) хозяйствах, включая индивидуальных предпринимателей</t>
  </si>
  <si>
    <t xml:space="preserve">Валовой сбор винограда в хозяйствах всех категорий, 
в том числе  </t>
  </si>
  <si>
    <t>площадь закладки многолетних насаждении в сельскохозяйственных организациях, крестьянских (фермерских)хозяйствах, включая индивидуальных предпринимателей</t>
  </si>
  <si>
    <t xml:space="preserve"> Прирост производства молока в сельскохозяйственных организациях, крестьянских (фермерских) хозяйствах, включая индивидуальных предпринимателей за отчетный год по отношению к среднему за 5 лет, предшествующих текущему объему производства молока
</t>
  </si>
  <si>
    <t>Производство шерсти в хозяйствах всех категорий,
 в том числе</t>
  </si>
  <si>
    <t xml:space="preserve">объем произведенной шерсти, полученной от тонкорунных и полутонкорунных пород овец,  в сельскохозяйственных организациях, крестьянских (фермерских) хозяйствах, включая индивидуальных предпринимателей, реализующих такую продукцию отечественным перерабатывающим организациям   </t>
  </si>
  <si>
    <t>29.1.</t>
  </si>
  <si>
    <t xml:space="preserve">Прирост товарного поголовья коров специализированных мясных пород в сельскохозяйственных организациях, крестьянских (фер мерских) хозяйствах, включая индивидуальных предпринимателей за отчетный год по отношению к показателю за предыдущий год
</t>
  </si>
  <si>
    <t>Поголовье овец и коз в хозяйствах всех категорий,
 в том числе</t>
  </si>
  <si>
    <t>маточное поголовье овец и коз в сельскохозяйственных организациях, крестьянских (фермерских) хозяйствах, включая индивидуальных предпринимателей</t>
  </si>
  <si>
    <t>31.1.</t>
  </si>
  <si>
    <t xml:space="preserve"> Прирост маточного поголовья овец и коз в сельскохозяйственных организациях, крестьянских 
(фермерских) хозяйствах, включая индивидуальных предпринимателей за отчетный год по отношению к
предыдущему году
</t>
  </si>
  <si>
    <t>Доля застрахованного поголовья сельскохозяйственных животных  в общем поголовье сельскохозяйственных животных</t>
  </si>
  <si>
    <t>Количество новых постоянных рабочих мест, созданных в году получения гранта в крестьянских (фермерских) хозяйствах, осуществивших проекты создания и развития своих хозяйств с помощью грантовой поддержки</t>
  </si>
  <si>
    <t xml:space="preserve">Количество работников, зарегистрированных в Пенсионном фонде Российской Федерации, принятых крестьянскими (фермерскими) хозяйствами, осуществляющими проекты создания и развития своих хозяйств с помощью грантовой поддержки
</t>
  </si>
  <si>
    <t xml:space="preserve">Количество крестьянских (фермерских) хозяйств, осуществляющих проекты создания и развития своих хозяйств с помощью грантовой поддержки
</t>
  </si>
  <si>
    <t>Прирост объема сельскохозяйственной продукции, произведенной крестьянскими (фермерскими) хозяйствами, получившими грантовую поддержку к году, предшествующему году предоставления субсидии</t>
  </si>
  <si>
    <t>Количество новых постоянных рабочих мест, созданных в году получения гранта в сельскохозяйственных потребительских кооперативах, получивших грантовую поддержку для развития материально-технической базы</t>
  </si>
  <si>
    <t xml:space="preserve">Количество работников, зарегистрированных в Пенсионном фонде Российской Федерации, приня
тых сельскохозяйственными потребительскими кооперативами, получившими грантовую поддержку для развития материальнотехнической базы
</t>
  </si>
  <si>
    <t>Прирост объема сельскохозяйственной продукции, реализованной сельскохозяйственными потребительскими кооперативами, получившими грантовую поддержку к году, предшествующему году предоставления субсидии</t>
  </si>
  <si>
    <t xml:space="preserve"> Прирост объема сельскохозяй ственной продукции, реализованной в отчетном году сельскохозяйственными потребительскими кооперативами, получившими грантовую поддержку, за последние пять лет, (включая отчетный год), по отношению к предьщущему году
</t>
  </si>
  <si>
    <t>млн рублей</t>
  </si>
  <si>
    <t>50.1.</t>
  </si>
  <si>
    <t>Доля государственных гражданских служащих Министерства сельского хозяйства и продовольствия Республики Дагестан, прошедших повышение квалификации в течение последних трех лет</t>
  </si>
  <si>
    <t>65.1.</t>
  </si>
  <si>
    <t>65.2.</t>
  </si>
  <si>
    <t>65.3.</t>
  </si>
  <si>
    <t>65.4.</t>
  </si>
  <si>
    <t>65.5.</t>
  </si>
  <si>
    <t>65.6.</t>
  </si>
  <si>
    <t>65.7.</t>
  </si>
  <si>
    <t>65.8</t>
  </si>
  <si>
    <t>Количество отловленных животных без владельцев</t>
  </si>
  <si>
    <t>голов</t>
  </si>
  <si>
    <t>78.2.</t>
  </si>
  <si>
    <t>78.3.</t>
  </si>
  <si>
    <t>88.1.</t>
  </si>
  <si>
    <t>Вовлечение в оборот выбывших мелиоративных сельскохозяйственных угодий за счет проведения культуртехнических работ на мелиорируемых землях (орошаемых и (или)осушаемых)</t>
  </si>
  <si>
    <t>89.1.</t>
  </si>
  <si>
    <t>95.1.</t>
  </si>
  <si>
    <t>95.2.</t>
  </si>
  <si>
    <t>96.1.</t>
  </si>
  <si>
    <t>Подпрограмма "Участие Республики Дагестан в региональных составляющих национальных проектов"</t>
  </si>
  <si>
    <t xml:space="preserve"> Ввод в эксплуатацию мелиорируемых земель за счет реализации гидромелиоративных мероприятий (нарастающим итогом)</t>
  </si>
  <si>
    <t xml:space="preserve">Объем экспорта продукции АПК
</t>
  </si>
  <si>
    <t xml:space="preserve">млрд долл. США
</t>
  </si>
  <si>
    <t xml:space="preserve">Количество вовлеченных в субъекты МСП, осуществляющие деятельность в сфере сельского хозяйства (нарастающим итогом)
</t>
  </si>
  <si>
    <t>человек</t>
  </si>
  <si>
    <t xml:space="preserve">Количество работников, зарегистрированных в Пенсионном фонде Российской Федерации, Фонде
социального страхования Российской Федерации, принятых крестьянскими (фермерскими) хозяйствами в году получения грантов «Агростартап»
 (нарастающим итогом)
</t>
  </si>
  <si>
    <t xml:space="preserve">Количество принятых членов сельскохозяйственных потребительских кооперативов (кроме кредитных) из числа субъектов МСП, включая личные подсобные
хозяйства и крестьянские (фермерские) хозяйства, в году предоставления государственной поддержки (нарастающим итогом)
</t>
  </si>
  <si>
    <t xml:space="preserve">Количество вновь созданных субъектов малого и среднего
предпринимательства в сельском хозяйстве, включая крестьянские (фермерские) хозяйства и сельскохозяйственные потребительские кооперативы (нарастающим итогом)
</t>
  </si>
  <si>
    <t xml:space="preserve">Поддержка отдельных подотраслей растениеводства и животноводства, а также сельскохозяйственного страхования
</t>
  </si>
  <si>
    <t xml:space="preserve">Субсидии на 1 килограмм реализованного и (или) отгруженного на собственную переработку коровьего молока (или) козьего молока
</t>
  </si>
  <si>
    <t xml:space="preserve">Стимулирование использования
высокоурожайных сортов и гибридов сельскохозяйственных культур (поддержка элитного семеноводства)
</t>
  </si>
  <si>
    <t xml:space="preserve">Стимулирование сохранения (увеличения) поголовья скота
мясных пород
</t>
  </si>
  <si>
    <t xml:space="preserve">Развитие овцеводства и козоводства
</t>
  </si>
  <si>
    <t xml:space="preserve">Развитие производства тонкорунной и полутонкорунной шерсти
</t>
  </si>
  <si>
    <t xml:space="preserve">Развитие оленеводства и табунного коневодства
</t>
  </si>
  <si>
    <t xml:space="preserve">Стимулирование использования
высокопродуктивных животных (поддержка племенного животноводства)
</t>
  </si>
  <si>
    <t>Стимулирование развития приоритетных подотраслей агромышленного комплекса и развития малых форм хозяйствовани</t>
  </si>
  <si>
    <t xml:space="preserve">Субсидированиечасти затрат на
закладку и уход за многолетними
плодовыми и ягодными насаждениями
</t>
  </si>
  <si>
    <t xml:space="preserve">Поддержка начинающих фермеров
</t>
  </si>
  <si>
    <t>Развитие семейных ферм</t>
  </si>
  <si>
    <t xml:space="preserve">Субсидирование части затрат на
закладку и уход за виноградниками
</t>
  </si>
  <si>
    <t xml:space="preserve">Развитие материально-технической базы сельскохозяйственных потребительских кооперативов
</t>
  </si>
  <si>
    <t xml:space="preserve">Государственная поддержка кредитования малых форм хозяйствования
</t>
  </si>
  <si>
    <t xml:space="preserve">Субсидии на 1 килограмм винограда собственного производства и (или) виноматериала, произведенного из винограда собственного производства, реализованного и (или) отгруженного на переработку </t>
  </si>
  <si>
    <t xml:space="preserve">в том числе на обеспечение проведения мероприятий по  борьбе  с саранчой за счет резервного фонда Правительства Республики Дагестан </t>
  </si>
  <si>
    <t xml:space="preserve">Основное мероприятие 5 </t>
  </si>
  <si>
    <t xml:space="preserve"> Предоставление субвенций  бюджетам муниципальных образований на мероприятие по организации отлова и содержания безнадзорных животных </t>
  </si>
  <si>
    <t>"Участие Республики Дагестан в региональных составляющих национальных проектов"</t>
  </si>
  <si>
    <t>Субсидии на реализацию мероприятий в области мелиорации земель сельскохозяйственного назначения врамках федерального проекта «Экспорт продукции АПК»</t>
  </si>
  <si>
    <t xml:space="preserve">Реализация проектов по созданию и развитию крестьянских (фермерских) хозяйств (грант «Агростартап»)
</t>
  </si>
  <si>
    <t xml:space="preserve">Субсидий на возмещение части
затрат, понесенных в текущем финансовом году сельскохозяйственными потребительскими кооперативами
</t>
  </si>
  <si>
    <t xml:space="preserve">Субсидии на софинансирование
затрат, связанных с осуществлением текущей деятельности центра компетенций в сфере сельскохозяйственной кооперации и поддержки фермеров
</t>
  </si>
  <si>
    <t>Развитие сельского хозяйства и регулирование рынков сельскохозяйственной продукции, сырья и продовольствия</t>
  </si>
  <si>
    <t>Государственная программа Республики Дагестан «Комплексное развитие сельских территорий Республики Дагестан»</t>
  </si>
  <si>
    <t>Доля сельского населения в общей численности населения Республики Дагестан</t>
  </si>
  <si>
    <t>процент</t>
  </si>
  <si>
    <t xml:space="preserve">Соотношение среднемесячных располагаемых ресурсов сельского и городского домохозяйств
</t>
  </si>
  <si>
    <t xml:space="preserve"> Доля общей площади благоустроенных жилых помещений в сельских населенных пунктах</t>
  </si>
  <si>
    <t>Подпрограмма 1 «Создание условий для обеспечения доступным и комфортным жильем сельского населения»</t>
  </si>
  <si>
    <t xml:space="preserve">Ввод (приобретение) жилья для граждан,проживающих на сельских территориях
</t>
  </si>
  <si>
    <t xml:space="preserve">кв. метров </t>
  </si>
  <si>
    <t xml:space="preserve"> Ввод жилья, предоставленного гражданам,проживающим на сельских территориях, по договорам найма жилого помещения
</t>
  </si>
  <si>
    <t xml:space="preserve"> Количество реализованных проектов по обустройству инженерной инфраструктурой и благоустройству площадок,расположенных на сельских территориях, под компактную жилищную застройку
</t>
  </si>
  <si>
    <t>Подпрограмма 2 «Развитие рынка труда (кадрового потенциала) на сельских территориях»</t>
  </si>
  <si>
    <t xml:space="preserve">Численность работников, обучающихся в федеральных государственных образовательных организациях высшего образования, подведомственных Министерству сельского хозяйства Российской Федерации, по ученическим договорам
</t>
  </si>
  <si>
    <t xml:space="preserve">Численность студентов, обучающихся в федеральных государственных образовательных организациях высшего образования, подведомственных Министерству сельского хозяйства Российской Федерации, привлеченных сельскохозяйственными
товаропроизводителями для прохождения
производственной практики
 </t>
  </si>
  <si>
    <t>Подпрограмма 3 «Создание и развитие инфраструктуры на сельских территориях»</t>
  </si>
  <si>
    <t>Количество реализованных проектов комплексного развития сельских территорий (сельских агломераций)</t>
  </si>
  <si>
    <t xml:space="preserve"> Ввод в эксплуатацию автомобильных дорог</t>
  </si>
  <si>
    <t>км</t>
  </si>
  <si>
    <t xml:space="preserve"> Количество реализованных проектов по благоустройству сельских территорий
</t>
  </si>
  <si>
    <t xml:space="preserve">Ввод в действие распределительных газовых сетей в сельской местности
</t>
  </si>
  <si>
    <t xml:space="preserve"> Ввод в действие локальных водопроводов в сельской местности</t>
  </si>
  <si>
    <t xml:space="preserve"> Количество реализованных проектов комплексного обустройства площадок, расположенных на сельских территориях, под компактную жилищную застройку
</t>
  </si>
  <si>
    <t xml:space="preserve"> Комплексное развитие сельских территорий Республики Дагестан</t>
  </si>
  <si>
    <t>Создание условий для обеспечения доступным и комфортным жильем сельского населени</t>
  </si>
  <si>
    <t xml:space="preserve">предоставление социальных выплат на строительство
(приобретение) жилья
</t>
  </si>
  <si>
    <t>Основное мероприятие 1.2</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</si>
  <si>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</si>
  <si>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предоставление финансовой поддержки муниципальным образованиям по строительству жилья, предоставляемого гражданам Российской Федерации, проживающим на сельских территориях Республики Дагестан по договору найма жилого помещения</t>
  </si>
  <si>
    <t>Основное мероприятие 1.3</t>
  </si>
  <si>
    <t>Развитие рынка труда (кадрового потенциала) на сельских территориях</t>
  </si>
  <si>
    <t>Подпрограмма 2</t>
  </si>
  <si>
    <t>Основное мероприятие 2.1</t>
  </si>
  <si>
    <t>содействие сельскохозяйственным товаропроизводителям в обеспечении квалифицированными специалистами</t>
  </si>
  <si>
    <t>Подпрограмма 3</t>
  </si>
  <si>
    <t>Создание и развитие инфраструктуры на сельских территориях</t>
  </si>
  <si>
    <t>Основное мероприятие 3.1</t>
  </si>
  <si>
    <t>современный облик сельских территорий</t>
  </si>
  <si>
    <t>Основное мероприятие 3.2</t>
  </si>
  <si>
    <t>Благоустройство сельских территорий</t>
  </si>
  <si>
    <t>Развитие транспортной инфраструктуры</t>
  </si>
  <si>
    <t>Основное мероприятие 3.3</t>
  </si>
  <si>
    <t>Развитие инженерной инфраструктуры на сельских территориях</t>
  </si>
  <si>
    <t>Основное мероприятие 3.4</t>
  </si>
  <si>
    <t xml:space="preserve">Основное мероприятие 1.1     </t>
  </si>
  <si>
    <t>Государственная программа Республики Дагестан «Развитие сельского хозяйства и регулирование рынков сельскохозяйственной продукции, сырья и продовольствия»</t>
  </si>
  <si>
    <t>Индекс производства пищевых продуктов (в сопоставимых ценах) к предыдущему году
(напитки - 138,8 %)</t>
  </si>
  <si>
    <t>Субсидии на реализацию мероприятий в области мелиорации земель сельскохо
зяйственного назначения в рамках федерального проекта «Экспорт продукции АПК»</t>
  </si>
  <si>
    <t>Охват иммунизации  сельскохозяйственных животных</t>
  </si>
  <si>
    <t xml:space="preserve">Валовой сбор картофеля в хозяйствах всех категорий, в том числе  </t>
  </si>
  <si>
    <t>КФХ «Абдулбасир»</t>
  </si>
  <si>
    <t>Объем финансирования, предусмотренный в программе  на 2020 год (в соответствии с постановлением Правительства РД об утверждении государственной программы)</t>
  </si>
  <si>
    <t>Предусмотрено в республиканском бюджете РД на отчетный год</t>
  </si>
  <si>
    <t>Фактически выделено финансовых средств на отчетный период</t>
  </si>
  <si>
    <t>в том числе:</t>
  </si>
  <si>
    <t xml:space="preserve">республиканского   бюджета
 </t>
  </si>
  <si>
    <t>местные бюджеты</t>
  </si>
  <si>
    <t>Внебюджетных источников</t>
  </si>
  <si>
    <t>Государственная программа 1</t>
  </si>
  <si>
    <t xml:space="preserve">Подпрограмма </t>
  </si>
  <si>
    <t>Поддержка отдельных подотраслей растениеводства и животноводства, а также сельскохозяйственного страхования</t>
  </si>
  <si>
    <t>Субсидии на оказание несвязанной поддержки сельхозтоваропроизводителям в области растениеводства</t>
  </si>
  <si>
    <t>Субсидии на 1 килограмм реализованного и (или) отгруженного на собственную переработку коровьего молока (или) козьего молока</t>
  </si>
  <si>
    <t>Стимулирование использования высокоурожайных сортов и гибридов сельскохозяйственных культур (поддержка элитного семеноводства)</t>
  </si>
  <si>
    <t>Стимулирование сохранения (увеличения) поголовья скота мясных пород</t>
  </si>
  <si>
    <t>Развитие овцеводства и козоводства</t>
  </si>
  <si>
    <t>Развитие производства тонкорунной и полутонкорунной шерсти</t>
  </si>
  <si>
    <t>Развитие оленеводства и табунного коневодства</t>
  </si>
  <si>
    <t>Стимулирование использования высокопродуктивных животных (поддержка племенного животноводства)</t>
  </si>
  <si>
    <t>Снижение рисков в подотраслях растениеводства и животноводства</t>
  </si>
  <si>
    <t>Стимулирование развития приоритетных подотраслей агро-промышленного комплекса и развития малых форм хозяй-ствования</t>
  </si>
  <si>
    <t>Субсидирование части затрат на закладку и уход за много-летними плодовыми и ягодными насаждениями</t>
  </si>
  <si>
    <t>Субсидирование части затрат на закладку и уход за вино-градниками</t>
  </si>
  <si>
    <t>Поддержка начинающих фермеров</t>
  </si>
  <si>
    <t>Развитие материально-технической базы сельскохо-зяйственных потребительских кооперативов</t>
  </si>
  <si>
    <t>Государственная поддержка кредитования малых форм хозяйствования</t>
  </si>
  <si>
    <t>Субсидии на 1 килограмм винограда собственного производства и (или) виноматериала, произведенного из винограда собственного производства, реализованного и (или) отгруженного на переработку</t>
  </si>
  <si>
    <t xml:space="preserve">Реализация мероприятий ведомственной целевой программы «Развитие молочного скотоводства в Республике Дагестан»   </t>
  </si>
  <si>
    <t xml:space="preserve">Реализация мероприятий ведомственной целевой программы «Развитие рыбохозяйственного комплекса Республики Дагестан»  </t>
  </si>
  <si>
    <t xml:space="preserve">в том числе на обеспечение проведения мероприятий по борьбе с саранчой за счет резервного фонда Правительства Республики Дагестан </t>
  </si>
  <si>
    <t>Субсидии на 1 килограмм реализованного и (или) отгруженного на собственную переработку винограда</t>
  </si>
  <si>
    <t xml:space="preserve">Реализация ведомственных целевых программ в отрасли растениеводства </t>
  </si>
  <si>
    <t>Основное ме-роприятие 8</t>
  </si>
  <si>
    <t>Реализация проектов по созда-нию и развитию крестьянских (фермерских) хозяйств (грант «Агростартап»)</t>
  </si>
  <si>
    <t>Субсидий на возмещение части затрат, понесенных в текущем финансовом году сельскохо-зяйственными потребительски-ми кооперативами</t>
  </si>
  <si>
    <t>Совершенствование обеспечения реализации Программы</t>
  </si>
  <si>
    <t>Обеспечение проведения организацион-ных и противоэпизоотических меро-приятий (поставка в Республику Дагестан лекарственных средств и препаратов для ветеринарного применения)</t>
  </si>
  <si>
    <t>Основное ме-роприятие 6</t>
  </si>
  <si>
    <t xml:space="preserve">Предоставление субвенций бюджетам муниципальных об-разований на мероприятие по организации отлова и содержа-ния безнадзорных животных </t>
  </si>
  <si>
    <t xml:space="preserve">Борьба с бруцеллёзом людей и сельскохозяйственных животных  </t>
  </si>
  <si>
    <t>Предупреждение бесконтрольного завоза скота и распространения бруцеллеза в Республике Дагестан, ветеринарная экспертиза и сертификация продукции животноводства</t>
  </si>
  <si>
    <t xml:space="preserve">Совершенствование системы государственного контроля, эпизоотического и эпидемиологического надзора за заболеваемостью бруцеллезом в Республике Дагестан
</t>
  </si>
  <si>
    <t>Развитие системы информирования населения о мерах профилактики бруцеллеза, подготовка кадров</t>
  </si>
  <si>
    <t>Тиражирование и внедрение нормативных, организационно-распорядительных и инструктивно-методических документов Департамента ветеринарии  МСХ РФ</t>
  </si>
  <si>
    <t>Разработка, тиражирование, внедрение республиканских правовых, нормативных и инструктивно-методических документов по вопросам профилактики и борьбы с лейкозом крупного рогатого скота в Республике Дагестан</t>
  </si>
  <si>
    <t>Оснащение государственных ветеринарных лабораторий современными приборами и оборудованием (гематологические и биохимические анализаторы и лабораторной посуды), комплектующими и запасными частями к ним для проведения широкомасштабных диагностических исследований на лейкоз крупного рогатого скота</t>
  </si>
  <si>
    <t>Приобретение для специалистов ветеринарных управлений и хозяйств инструментария для проведения обработок и взятия проб крови (одноразовых шприцов, игл, вакуумных пробирок, безыгольных инъекторов), дезсредства, в количестве, необходимом для проведения  профилактических, оздоровительных противолейкозных мероприятий</t>
  </si>
  <si>
    <t>Открытие дополнительных вирусологических отделов в государственных ветеринарных лабораториях для проведения массовых серологических и гематологических исследований на лейкоз крупного рогатого скота</t>
  </si>
  <si>
    <t>Проведение научно-практической конференции по проблемам диагностики, профилактики и ликвидации лейкоза крупного рогатого скота</t>
  </si>
  <si>
    <t>Проведение переподготовки, повышения квалификации ветеринарных врачей, серологов, гематологов ветеринарных лабораторий и ветеринарных врачей-эпизоотологов</t>
  </si>
  <si>
    <t>Основное ме-роприятие 4</t>
  </si>
  <si>
    <t>Мероприятия в области совершенствования механизмов функционирования агропромышленного комплекса</t>
  </si>
  <si>
    <t>Мероприятия в области растениеводства и земледелия</t>
  </si>
  <si>
    <t>Мероприятия в области животноводства</t>
  </si>
  <si>
    <t>Субсидии на реализацию мероприятий в области мелиорации земель сельскохозяйственного назначения в рамках федерального проекта "Экспорт продукции АПК"</t>
  </si>
  <si>
    <t>Мероприятие 2.1.</t>
  </si>
  <si>
    <t>Компенсация прямых понесенных затрат на строительство и модернизацию объектов агропромышленного комплекса</t>
  </si>
  <si>
    <t>Мероприятие 2.2.</t>
  </si>
  <si>
    <t>Компенсация части затрат на строительство и (или) модернизацию малогабаритных теплиц</t>
  </si>
  <si>
    <t>Мероприятие 2.3.</t>
  </si>
  <si>
    <t>Развитие логистических центров для хранения, предпродажной подготовки и реализации сельскохозяйственной продукции</t>
  </si>
  <si>
    <t>Подпрограмма</t>
  </si>
  <si>
    <t>Участие Республики Дагестан в региональных составляющих национальных проектов</t>
  </si>
  <si>
    <t>Основное ме-роприятие 1</t>
  </si>
  <si>
    <t>Субсидии на реализацию мероприятий в области мелиорации земель сельскохозяйственного назначения в рамках федераль-ного проекта «Экспорт продукции АПК»</t>
  </si>
  <si>
    <t>Основное ме-роприятие 2</t>
  </si>
  <si>
    <t>Субсидий на возмещение части затрат, понесенных в текущем финансовом году сельскохозяйственными потребительски-ми кооперативами</t>
  </si>
  <si>
    <t>Субсидии на софинансирование затрат, связанных с осуществлением текущей деятельности центра компетенций в сфере сельскохозяйственной кооперации и поддержки фермеров</t>
  </si>
  <si>
    <t>Государственная программа 2</t>
  </si>
  <si>
    <t>Комплексное развитие сельских территорий Республики Дагестан</t>
  </si>
  <si>
    <t>Создание условий для обеспечения доступным и комфортным жильем сельского населения</t>
  </si>
  <si>
    <t>Основное мероприятие 1.1</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</si>
  <si>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за счет средств республиканского бюджета РД</t>
  </si>
  <si>
    <t>№ п/п</t>
  </si>
  <si>
    <t>Наименование Программы, подпрограммы Государственной программы,  ведомственной целевой программы, основного мероприятия</t>
  </si>
  <si>
    <t>Источники финансирования (всего, в том числе федеральный бюджет, бюджет Республики Дагестан, местный бюджет, внебюджетные источники)</t>
  </si>
  <si>
    <t>2020 год</t>
  </si>
  <si>
    <t>Плановые объемы финансирования  на отчетный год из нормативного  правового  акта об утверждении программы, тыс.рублей</t>
  </si>
  <si>
    <t>Выделено по программе на отчетный период (лимит),тыс. рублей</t>
  </si>
  <si>
    <t>Процент финансирования %</t>
  </si>
  <si>
    <t>Фактически использовано средств (перчислено со счета исполнителя) с начала года,  тыс. рублей</t>
  </si>
  <si>
    <t>Наименование индикатора (показателя эффективности  мероприятия)        единица измерения</t>
  </si>
  <si>
    <t>Значение индикатора</t>
  </si>
  <si>
    <t>процент выполнения</t>
  </si>
  <si>
    <t>план</t>
  </si>
  <si>
    <t>факт</t>
  </si>
  <si>
    <t xml:space="preserve">Развитие сельского хозяйства и регулирование рынков сельскохозяйственной продукции, сырья и продовольствия </t>
  </si>
  <si>
    <t>всего</t>
  </si>
  <si>
    <t xml:space="preserve">федеральный бюджет </t>
  </si>
  <si>
    <t>республиканский бюджет РД</t>
  </si>
  <si>
    <t>внебюджетные источники</t>
  </si>
  <si>
    <t>размер посевных площаде, занятых зерновыми, зернобобовыми, масличными и кормовыми сельскохозяйственными культурами в субъекте Российской Федерации (тыс.га)</t>
  </si>
  <si>
    <t>Валовой сбор картофеля в сельскохозяйственных организациях, крестьянских (фермерских) хозяйствах, включая индивидуальных предпринимателей (тыс. тонн)</t>
  </si>
  <si>
    <t>Валовой сбор овощей открытого грунта в сельскохозяйственных организациях, крестьянских (фермерских) хозяйствах, включая индивидуальных предпринимателей (тыс. тонн)</t>
  </si>
  <si>
    <t>Производство молока в сельскохозяйственных организациях, крестьянских (фермерских) хозяйствах, включая индивидуальных предпринимателей (тыс. тонн)</t>
  </si>
  <si>
    <t>Доля  площади, засеваемой элитными семенами, в общей площади посевов, занятой семенами сортов растений (%)</t>
  </si>
  <si>
    <t>Численность товарного поголовья коров специализированных мясных пород в сельскохозяйственных организациях, крестьянских (фермерских) хозяйствах, включая индивидуальных предпринимателей (тыс. голов)</t>
  </si>
  <si>
    <t>Маточное поголовье овец и коз в сельскохозяйственных организациях, крестьянских (фермерских) хозяйствах, включая индивидуальных предпринимателей (тыс. логов)</t>
  </si>
  <si>
    <t>Объем произведенной шерсти, полученной от тонкорунных и полутонкорунных пород овец в сельскохозяйственных организациях, крестьянских (фермерских) хозяйствах, включая индивидуальных предпринимателей, реализующих такую продукцию отечественным перерабатывающим организациям (тыс. тонн)</t>
  </si>
  <si>
    <t>Поголовье мясных табунных лошадей в сельскохозяйственных организациях, крестьянских (фермерских) хозяйствах, включая индивидуальных предпринимателей (тыс. голов)</t>
  </si>
  <si>
    <t>Племенное маточное поголовье сельскохозяйственных животных (в пересчете на условные головы) (Тыс. голов)</t>
  </si>
  <si>
    <t>Доля застрахованного поголовья сельскохозяйственных животных в общем поголовье сельскохозяйственных животных (%)</t>
  </si>
  <si>
    <t>Доля застрахованной посевной (посадочной) площади в общей посевной (посадочной) площади (в условных единицах площади) (в %)</t>
  </si>
  <si>
    <t>Стимулирование развития приоритетных подотраслей агропромышленного комплекса и развития малых форм хозяй-ствования</t>
  </si>
  <si>
    <t>Площадь закладки многолетних насаждений в сельскохозяйственных организациях, крестьянских (фермерских) хозяйствах, включая индивидуальных предпринимателей (тыс. га)</t>
  </si>
  <si>
    <t>Субсидирование части затрат на закладку и уход за виноградниками</t>
  </si>
  <si>
    <t>Площадь закладки виноградников в сельскохозяйственных организациях, крестьянских (фермерских) хозяйствах, включая индивидуальных предпринимателей (тыс.га)</t>
  </si>
  <si>
    <t>Количество крестьянских (фермерских) хозяйств, осуществляющих проекты создания и развития своих хозяйств с помощью грантовой поддержки (единиц)</t>
  </si>
  <si>
    <t>Развитие материальнотехнической базы сельскохозяйственных потребительских кооперативов</t>
  </si>
  <si>
    <t>Количество сельскохозяйственных потребительских кооперативов, развивающих свою материальнотехническую базу с помощью грантовой поддержки (единиц)</t>
  </si>
  <si>
    <t>Площадь виноградных насаждений в плодоносящем возрасте в сельскохозяйственных организациях, крестьянских (фермерских) хозяйствах, включая индивидуальных предпринимателей (тыс. га)</t>
  </si>
  <si>
    <t>Площадь обработки против саранчовых вредителей (тыс. га)</t>
  </si>
  <si>
    <t>Реализация проектов по созданию и развитию крестьянских (фермерских) хозяйств (грант "Агростартап")</t>
  </si>
  <si>
    <t>Субсидий на возмещение части затрат, понесенных в текущем финансовом году сельскохозяйственными потребительскими кооперативами</t>
  </si>
  <si>
    <t>Укомплектованность должностей государственной гражданской службы в Министерстве сельского хозяйства и продовольствия Республики Дагестан , %</t>
  </si>
  <si>
    <t>Уровень выполнения государственных услуг и работ от общего объема государственных услуг и работ в  сфере развития сельского хозяйства и регулирования рынков сельскохозяйственной продукции, сырья и продовольствия, %</t>
  </si>
  <si>
    <t>Количество проведенных ярмарок (единиц)</t>
  </si>
  <si>
    <t>Обеспечение проведения организационных и противоэпизоотических меро-приятий (поставка в Республику Дагестан лекарственных средств и препаратов для ветеринарного применения)</t>
  </si>
  <si>
    <t>Охват сельскохозяйственных животных исследованиями на хронически протекающие инфекционные заболевания %</t>
  </si>
  <si>
    <t xml:space="preserve">Предоставление субвенций бюджетам муниципальных образований на мероприятие по организации отлова и содержания безнадзорных животных </t>
  </si>
  <si>
    <t>Количество отловленных животных без владельцев, голов</t>
  </si>
  <si>
    <t>Охват иммунизацией против бруцеллеза крупного и мелкого рогатого скота, %</t>
  </si>
  <si>
    <t xml:space="preserve">Совершенствование системы государственного контроля,
эпизоотического и эпидемиологического надзора за заболеваемостью бруцеллезом в Республике Дагестан
</t>
  </si>
  <si>
    <t>Объемы приобретения  новой техники сельскохозяйственными товаропроизводителями всех форм собственности (включая личные подсобные хозяйства), единиц</t>
  </si>
  <si>
    <t>100 тракторов
10 зерноуборочных комбайнов</t>
  </si>
  <si>
    <t>ввод в эксплуатацию мелиорируемых земель за счет проведения гидромелиоративных мероприятий (га)</t>
  </si>
  <si>
    <t>защита и сохранение сельскохозяйственных угодий от ветровой эрозии и опустынивания за счет проведения фитомелиоративных мероприятий, направленных на закрепление песков (га)</t>
  </si>
  <si>
    <t>вовлечение в оборот выбывших сельскохозяйственных угодий за счет проведения культуртехнических мероприятий (га)</t>
  </si>
  <si>
    <t>Основное мероприятие Т</t>
  </si>
  <si>
    <t>Объем остатка ссудной задолженности по субсидируемым кредитам (займам) (тыс. рублей)</t>
  </si>
  <si>
    <t>Субсидии на реализацию меро-приятий в области мелиорации земель сельскохозяйственного назначения в рамках федерального проекта «Экспорт продукции АПК»</t>
  </si>
  <si>
    <t xml:space="preserve">Строительство (реконструкция, техническое перевооружение, приобретение) объекта недвижимого имущества (га)
</t>
  </si>
  <si>
    <t xml:space="preserve">Количество крестьянских (фермерских) хозяйств и сельскохозяйственных потребительских кооперативов, получивших государственную поддержку, в том числе в рамках федерального проекта "Создание системы поддержки фермеров и развитие сельской кооперации" (единиц)
</t>
  </si>
  <si>
    <t>Реализация проектов по созданию и развитию крестьянских (фермерских) хозяйств (грант «Агростартап»)</t>
  </si>
  <si>
    <t>Ввод (приобретение) жилья для граждан, проживающих на сельских территориях, кв. метр</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</si>
  <si>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за счет средств республиканского бюджета</t>
  </si>
  <si>
    <t>Численность работников, обучающихся в федеральных государственных образовательных организациях высшего образования, подведомственных Министерству сельского хозяйства Российской Федерации, по ученическим договорам
Численность студентов, обучающихся в федеральных государственных образовательных организациях высшего образования, подведомственных Министерству сельского хозяйства Российской Федерации, привлеченных сельскохозяйственными
товаропроизводителями для прохождения
производственной практики</t>
  </si>
  <si>
    <t>40
40</t>
  </si>
  <si>
    <t xml:space="preserve">0
0
</t>
  </si>
  <si>
    <t>0
0</t>
  </si>
  <si>
    <t>Наименование предприятия</t>
  </si>
  <si>
    <t>Адрес,(район, город, село).</t>
  </si>
  <si>
    <t>ИНН</t>
  </si>
  <si>
    <t>Вид господдержки*</t>
  </si>
  <si>
    <t>Вид деятельности по ОКВЭД</t>
  </si>
  <si>
    <t>План по созданию рабочих мест на 2020 г.</t>
  </si>
  <si>
    <t>В том числе высокопроизводительных</t>
  </si>
  <si>
    <t>из графы 6:</t>
  </si>
  <si>
    <t>из графы 11:</t>
  </si>
  <si>
    <t>временных</t>
  </si>
  <si>
    <t>Животноводство</t>
  </si>
  <si>
    <t>СПоК «Дерия»</t>
  </si>
  <si>
    <t>Буйнакский район с. Кафыр- Кумух</t>
  </si>
  <si>
    <t>СПК «Сход»</t>
  </si>
  <si>
    <t>Буйнакский район с. Халимбекаул</t>
  </si>
  <si>
    <t>01.41.1</t>
  </si>
  <si>
    <t>КФХ «Гаджимурзаев»</t>
  </si>
  <si>
    <t>Буйнакский район с. Н-Казанище</t>
  </si>
  <si>
    <t>01.47.2</t>
  </si>
  <si>
    <t>КФХ «Будайхан»</t>
  </si>
  <si>
    <t>Буйнакский район с. В- Казанище</t>
  </si>
  <si>
    <t>01.42.11</t>
  </si>
  <si>
    <t>СПК «Степь»</t>
  </si>
  <si>
    <t>Левашинский район, с. Наскент,</t>
  </si>
  <si>
    <t>01.45.1</t>
  </si>
  <si>
    <t>СПК «Саадат»</t>
  </si>
  <si>
    <t>Левашинский район, с. Леваши,</t>
  </si>
  <si>
    <t>СПК «Курти»</t>
  </si>
  <si>
    <t>Левашинский район, с. Кулибухна</t>
  </si>
  <si>
    <t>СПК «Кичикай»</t>
  </si>
  <si>
    <t>СПК «Жужуки»</t>
  </si>
  <si>
    <t>СПК «В. Мулебки»,</t>
  </si>
  <si>
    <t>Левашинский район, с. Мекеги,</t>
  </si>
  <si>
    <t>СПК «Баракат»</t>
  </si>
  <si>
    <t>Левашинский район,с. Леваши,</t>
  </si>
  <si>
    <t>Магомедов Ибрагим  Хабибович</t>
  </si>
  <si>
    <t>Кизлярский район, с. М. Арешевка</t>
  </si>
  <si>
    <t>01.41.11</t>
  </si>
  <si>
    <t>Кизлярский район, с. Южное</t>
  </si>
  <si>
    <t>01.41</t>
  </si>
  <si>
    <t>СПК «Вперед»</t>
  </si>
  <si>
    <t>Кизлярский район,с. Кордоновка</t>
  </si>
  <si>
    <t>Кизлярский район,с. Серебряковка</t>
  </si>
  <si>
    <t>ООО «Аверьяновка»</t>
  </si>
  <si>
    <t>Кизлярский район,с. Аверьяновка</t>
  </si>
  <si>
    <t>ИП КФХ Бекишиев Р.А.</t>
  </si>
  <si>
    <t>Тарумовский район, с. Новодмитриевка</t>
  </si>
  <si>
    <t>ИП КФХ Шанаев Р.Е.</t>
  </si>
  <si>
    <t>01.42.14</t>
  </si>
  <si>
    <t>ИП КФХ  Гитиномагомедов М.М.</t>
  </si>
  <si>
    <t>Тарумовский район, с. Кочубей</t>
  </si>
  <si>
    <t>ИП КФХ Багандов Г.М.</t>
  </si>
  <si>
    <t>Тарумовский район, с. Таловка</t>
  </si>
  <si>
    <t>СПК «Ругельдинский»</t>
  </si>
  <si>
    <t>Шамильский район, с. Ругельда</t>
  </si>
  <si>
    <t>Шамильский район, с. Сомода</t>
  </si>
  <si>
    <t>СПК «Батлухский»</t>
  </si>
  <si>
    <t>Шамильский район, село Н-Батлух</t>
  </si>
  <si>
    <t>СПК «Андыхский»</t>
  </si>
  <si>
    <t>Шамильский район, с. Андых</t>
  </si>
  <si>
    <t>ООО «Тидибский»</t>
  </si>
  <si>
    <t>Шамильский район, с. Тидиб</t>
  </si>
  <si>
    <t>СПК «Тидиб»</t>
  </si>
  <si>
    <t>СПК «Кахибский»</t>
  </si>
  <si>
    <t>Шамильский район, с. Кахиб</t>
  </si>
  <si>
    <t>СПК «Хочбарский»</t>
  </si>
  <si>
    <t>Шамильский район, с. Хотода</t>
  </si>
  <si>
    <t>СПК «Гентинский»</t>
  </si>
  <si>
    <t>Шамильский район, с. Гента</t>
  </si>
  <si>
    <t>СПК «Мачадинский»</t>
  </si>
  <si>
    <t>СПК «Уриб»</t>
  </si>
  <si>
    <t>СПК «В/Батлухский»</t>
  </si>
  <si>
    <t>Шамильский район, с. В-Батлух</t>
  </si>
  <si>
    <t>КФХ Алилов К-М.М.</t>
  </si>
  <si>
    <t>КФХ «Дар»</t>
  </si>
  <si>
    <t>Кулинский район,</t>
  </si>
  <si>
    <t>СХК «Агрофирма Согратль»</t>
  </si>
  <si>
    <t>КХ «Агрофирма Чох»</t>
  </si>
  <si>
    <t>Гунибский район,с. Чох</t>
  </si>
  <si>
    <t>СХПК «Агрофирма Кегер»</t>
  </si>
  <si>
    <t>СПоК  Баркаман</t>
  </si>
  <si>
    <t>Хунзахский район,с Сивух</t>
  </si>
  <si>
    <t>10.51.1</t>
  </si>
  <si>
    <t>СПК «Аконит»</t>
  </si>
  <si>
    <t>Хунзахский район,с Тануси</t>
  </si>
  <si>
    <t>СПК Малик</t>
  </si>
  <si>
    <t>Хунзахский район,с Гоцатль</t>
  </si>
  <si>
    <t>СПК «им. У. Буйнакского»</t>
  </si>
  <si>
    <t>Кизилюртовский район,с. Стальское</t>
  </si>
  <si>
    <t>ИП ГКФХ Исламов И.Д.</t>
  </si>
  <si>
    <t>Бабаюртовский район, с. Адиль-Янгиюрт</t>
  </si>
  <si>
    <t>Грант семейный фермер</t>
  </si>
  <si>
    <t>01.50</t>
  </si>
  <si>
    <t>ИП ГКФХ Арсланханов Я.А.</t>
  </si>
  <si>
    <t>Бабаюртовский район, с. Новокаре</t>
  </si>
  <si>
    <t>СПК «колхоз Зубутлинский»</t>
  </si>
  <si>
    <t>Кизилюртовский район,с. Зубутли-Миатли</t>
  </si>
  <si>
    <t>СПК "Восход"</t>
  </si>
  <si>
    <t>Ахтынский район</t>
  </si>
  <si>
    <t>Субсидии на племенное животноводство</t>
  </si>
  <si>
    <t>СПК "Милюб»</t>
  </si>
  <si>
    <t>Гунибский район с Согратль</t>
  </si>
  <si>
    <t>ООО "Курбансервис"</t>
  </si>
  <si>
    <t>Буйнакский район</t>
  </si>
  <si>
    <t>АО "Дарада-Мурада"</t>
  </si>
  <si>
    <t>Гергебильский район</t>
  </si>
  <si>
    <t>ПК «Мурад»</t>
  </si>
  <si>
    <t>СПК "им. М. Гаджиева"</t>
  </si>
  <si>
    <t>Гунибский район</t>
  </si>
  <si>
    <t>СХПК А/Ф "Даниялова"</t>
  </si>
  <si>
    <t>СПК "Новыя жизнь"</t>
  </si>
  <si>
    <t>Казбековский район</t>
  </si>
  <si>
    <t>ООО НПФ «Племсервис»</t>
  </si>
  <si>
    <t>Кизилюртовский район</t>
  </si>
  <si>
    <t>СПК "им. Хасаева и Касумова"</t>
  </si>
  <si>
    <t>СПК "Ленина"</t>
  </si>
  <si>
    <t>Рутульский район</t>
  </si>
  <si>
    <t>СПК "Абдулкадыр"</t>
  </si>
  <si>
    <t>Хунзахский район</t>
  </si>
  <si>
    <t>СПК "Гацалухский"</t>
  </si>
  <si>
    <t>СПК "Стела"</t>
  </si>
  <si>
    <t>СПК "Хашта"</t>
  </si>
  <si>
    <t>СПК "Хизроева"</t>
  </si>
  <si>
    <t>ПК "Цикламен"</t>
  </si>
  <si>
    <t>СПК колхоз "им. Энгельса"</t>
  </si>
  <si>
    <t>СПК "Возрождение"</t>
  </si>
  <si>
    <t>Цумадинский район</t>
  </si>
  <si>
    <t>СПК "им. К. Маркса"</t>
  </si>
  <si>
    <t>Чародинский район</t>
  </si>
  <si>
    <t>СХПК "Орджоникидзе"</t>
  </si>
  <si>
    <t>ИП ГКФХ "Гурбуки" Нухов М.М.</t>
  </si>
  <si>
    <t>Карабудахкенткий район с. Гурбуки</t>
  </si>
  <si>
    <t>Субсидии на развитие молочного скотоводства</t>
  </si>
  <si>
    <t>ИП ГКФХ «Мурад» Абасов И. М.</t>
  </si>
  <si>
    <t>ИПГКФХ "Арслан" Пайзуллаев К.А.</t>
  </si>
  <si>
    <t>Карабудахкенткий район с. Какашура</t>
  </si>
  <si>
    <t>ИП КФХ "Намус" Ахмедова Б.М.</t>
  </si>
  <si>
    <t>Тарумовский район с. Карабаглы</t>
  </si>
  <si>
    <t>КФХ "Иман"</t>
  </si>
  <si>
    <t>Кизилюртовский район с. Зубутли Миатли</t>
  </si>
  <si>
    <t>ИП КФХ "Леваши" Омаркадиев И.Х.</t>
  </si>
  <si>
    <t>Тарумовский район</t>
  </si>
  <si>
    <t>ГКФХ "Какашура сют-булакъ" Расулов А. А.</t>
  </si>
  <si>
    <t>ИП ГКФХ Умаров М.О.</t>
  </si>
  <si>
    <t>Карабудахкентский район с. Улубийаул</t>
  </si>
  <si>
    <t>ООО "Шанс"</t>
  </si>
  <si>
    <t>Хунзахский район с. Арани</t>
  </si>
  <si>
    <t>КФХ "Экология"</t>
  </si>
  <si>
    <t>Кизилюртовский район с. Акнада</t>
  </si>
  <si>
    <t>ИП КФХ "Гулебки" Маммаев Ш.К.</t>
  </si>
  <si>
    <t>Тарумовский район с. А.Невское</t>
  </si>
  <si>
    <t>ИП ГКФХ "Серкеров М.Ш."</t>
  </si>
  <si>
    <t>Кизлярский район с. Речное</t>
  </si>
  <si>
    <t>ИП ГКФХ "Ярбурун" Исаев А.А.</t>
  </si>
  <si>
    <t>Карабудахкентский район с. Параул</t>
  </si>
  <si>
    <t>ООО "Услуга"</t>
  </si>
  <si>
    <t>Хунзахский район с. Сиух</t>
  </si>
  <si>
    <t>ООО "Сентух"</t>
  </si>
  <si>
    <t>ИП ГКФХ «Имангазалиева Х.М.»</t>
  </si>
  <si>
    <t>Цумадинский район, с. Гигатли</t>
  </si>
  <si>
    <t>Субсидий на маточное поголовье овец и коз</t>
  </si>
  <si>
    <t>ИП КФХ «Магомедов С.О.»</t>
  </si>
  <si>
    <t>Цумадинский район, с. Хварши</t>
  </si>
  <si>
    <t>Бабаюртовский р айон</t>
  </si>
  <si>
    <t>ИП ГКФХ Магомедаминов Д. К.</t>
  </si>
  <si>
    <t>Хасавюртовский район</t>
  </si>
  <si>
    <t>ИП ГКФХ Махмудов Ю.А.</t>
  </si>
  <si>
    <t>Новолакский район, с. Новокули</t>
  </si>
  <si>
    <t>КФХ «Успех» Омарова Р.Ю.</t>
  </si>
  <si>
    <t>Буйнакский район, с. Чиркей</t>
  </si>
  <si>
    <t>ИП КФХ «Верхний Татир» Шиябудинов Магомед Шиябудинович</t>
  </si>
  <si>
    <t>Левашинский район, с. Ахкент</t>
  </si>
  <si>
    <t>ИП КФХ «Юность», Магомедов Ахмедсайгид Довудович</t>
  </si>
  <si>
    <t>Шамильский район,  с. Телетль</t>
  </si>
  <si>
    <t>КФХ «Ислам» Койлубаев Идрис Абдурахманович</t>
  </si>
  <si>
    <t>Ногайский район, Карагас</t>
  </si>
  <si>
    <t>КФХ «Надежда» Маккашарипов И. Д.</t>
  </si>
  <si>
    <t>Каякентский район, с. Башлыкент</t>
  </si>
  <si>
    <t>ИП КФХ «Омаров И. З.»</t>
  </si>
  <si>
    <t>Новолакский район, с. Чапаева</t>
  </si>
  <si>
    <t>КФХ «Джурмачми» Ахмедов А. А.</t>
  </si>
  <si>
    <t>Тарумовский район, с. Привальное</t>
  </si>
  <si>
    <t>ИП КФХ «Бикаев М.Г.»</t>
  </si>
  <si>
    <t>ИП КФХ «Адам» Акмурзаев М.С.</t>
  </si>
  <si>
    <t>Ногайский район, с. Кунбатар</t>
  </si>
  <si>
    <t>ИП КФХ Танзиров Шамиль Абдулвасирович»</t>
  </si>
  <si>
    <t>Кизлярский район, с. Южный</t>
  </si>
  <si>
    <t>ИП КФХ «Шараб» Исаев Курбан Исрапилович</t>
  </si>
  <si>
    <t>Акушинский район, с. Гермахи</t>
  </si>
  <si>
    <t>ИП КФХ «Цикама» Маллаев М.М.</t>
  </si>
  <si>
    <t>Агульский район, Буршаг</t>
  </si>
  <si>
    <t>ИП КФХ «Эсуева Д.К.»</t>
  </si>
  <si>
    <t>Казбековский район, с. Ленинаул</t>
  </si>
  <si>
    <t>ИП КФХ «Ахмедов Кадис Саидахмедович»</t>
  </si>
  <si>
    <t>г. Южно-сухокумск</t>
  </si>
  <si>
    <t>ИП КФХ «Гусейнов З. М.»</t>
  </si>
  <si>
    <t>Кулинский район, с. Вихли</t>
  </si>
  <si>
    <t>ИП КФХ «Курбанов Р. А.»</t>
  </si>
  <si>
    <t>Акушинский район, с. Тебекмахи</t>
  </si>
  <si>
    <t>ИП КФХ «Гаджиев Расул Омарович»</t>
  </si>
  <si>
    <t>ИП КФХ «Эльдар» Асманбетов А. Д.</t>
  </si>
  <si>
    <t>Ногайский район, с. Ленинаул</t>
  </si>
  <si>
    <t>ИП КФХ «Рассвет» Багандова Г. С.</t>
  </si>
  <si>
    <t>Тарумовский район, с.Кочубей</t>
  </si>
  <si>
    <t>ИП КФХ «Труженик» Хадисов А. К.</t>
  </si>
  <si>
    <t>Гумбетовский район, с. Чирката</t>
  </si>
  <si>
    <t>ИП КФХ «ЯР-Яга» Апавгаджиев М.У.</t>
  </si>
  <si>
    <t>Кумторкалинский район</t>
  </si>
  <si>
    <t>ООО Агрохолдинг «Агрохом»</t>
  </si>
  <si>
    <t>Дахадаевский район, с.Уркарах</t>
  </si>
  <si>
    <t>ООО Агрофирма «Кунцалу»</t>
  </si>
  <si>
    <t>Кулинский район, с. Сумбатль</t>
  </si>
  <si>
    <t>ИП КФХ Шейхгасанов Г.М.</t>
  </si>
  <si>
    <t>Кулинский район</t>
  </si>
  <si>
    <t>Агрофирма «Цовкра»</t>
  </si>
  <si>
    <t>КФХ Никамагомедов Омаргаджи Магомедович</t>
  </si>
  <si>
    <t>Акушинский район, село Герхмахи</t>
  </si>
  <si>
    <t>ИП КФХ «Исупаев Р.»</t>
  </si>
  <si>
    <t>Ногайский район, с. Калининаул,</t>
  </si>
  <si>
    <t>ООО «Кочубей»</t>
  </si>
  <si>
    <t>Хунзахский район, с. Буцра</t>
  </si>
  <si>
    <t>ПК «Гонох»</t>
  </si>
  <si>
    <t>Хунзахский район, с. Гонох</t>
  </si>
  <si>
    <t>СПК «Алидибир»</t>
  </si>
  <si>
    <t>Хунзахский район, с. Гацалух</t>
  </si>
  <si>
    <t>СПК «Заря»</t>
  </si>
  <si>
    <t>Сергокалинский район, с. Сергокала</t>
  </si>
  <si>
    <t>СПК «Саид» Карибов С.К.</t>
  </si>
  <si>
    <t>Ахтынский район, с. Луткун</t>
  </si>
  <si>
    <t>СПК «Убулелей»</t>
  </si>
  <si>
    <t>Ахтынский район, с. Хнов</t>
  </si>
  <si>
    <t>СПК «Океан»</t>
  </si>
  <si>
    <t>Ахтынский район, с. Фий</t>
  </si>
  <si>
    <t>ИП КФХ «Камиль» Койлакаев Р. Ою</t>
  </si>
  <si>
    <t>ИП КФХ Алтавов М. А.</t>
  </si>
  <si>
    <t>Бабаюртовский район, с. Герменчак</t>
  </si>
  <si>
    <t>ИП КФХ Ахмедов Д. В.</t>
  </si>
  <si>
    <t>Ахтынский район, с.Луткун</t>
  </si>
  <si>
    <t>ИПКФХ «Руслан» Багамедов Б. Ю.</t>
  </si>
  <si>
    <t>Ногайский район, с. Нариман</t>
  </si>
  <si>
    <t>ИП КФХ «Багдад» Исламбиев С. З.</t>
  </si>
  <si>
    <t>Гумбетовский район, с. Мехельта</t>
  </si>
  <si>
    <t>ИП КФХ «Дерхаб» Гасаналиев А. А.</t>
  </si>
  <si>
    <t>ИП КФХ «Животновод» Салихова Р.А.</t>
  </si>
  <si>
    <t>ИП КФХ «Зайнап» Алиева А.М.</t>
  </si>
  <si>
    <t>Ногайский район, с. Кунбатор</t>
  </si>
  <si>
    <t>ИП КФХ «Сафура» Сеипов М. Н.</t>
  </si>
  <si>
    <t>Ногайский район, с. Терекли-Мектеб</t>
  </si>
  <si>
    <t>ИП КФХ «Тур»</t>
  </si>
  <si>
    <t>Кулинский район, с. Кули</t>
  </si>
  <si>
    <t>ИП КФХ «Явгайтар»</t>
  </si>
  <si>
    <t>ООО «Герофорд»</t>
  </si>
  <si>
    <t>Новолакский район, с. Новомехельта</t>
  </si>
  <si>
    <t>ООО «АСХ» Ахмедов М. С.</t>
  </si>
  <si>
    <t>ИП КФХ «Мат» Магомедрагимова Э.М.</t>
  </si>
  <si>
    <t>Рутульский район, с. Рутул</t>
  </si>
  <si>
    <t>ООО «Элита» Хадисов Беки Иналович</t>
  </si>
  <si>
    <t>ПК «Аманат», Шамсудинов Ш. М.</t>
  </si>
  <si>
    <t>СПК «к/з им. Г.Далгата»</t>
  </si>
  <si>
    <t>Сергокалинский район, с. Урахи</t>
  </si>
  <si>
    <t>СПК «Меринос» Абдулманапов Джамал А.</t>
  </si>
  <si>
    <t>Хунзахский район, с. Очло</t>
  </si>
  <si>
    <t>СПК «Саид» Саидов Малачо Магомедович</t>
  </si>
  <si>
    <t>Кизилюртовский район, с. Новый чиркей</t>
  </si>
  <si>
    <t>СХПК «Агрофирма Унтиб»</t>
  </si>
  <si>
    <t>Гунибский район, с. Унтиб</t>
  </si>
  <si>
    <t>СПК «Кикуни-1»</t>
  </si>
  <si>
    <t>КФХ «Буйрат»</t>
  </si>
  <si>
    <t>Ногайский район, с. Карасу</t>
  </si>
  <si>
    <t>ИП КФХ «Абдуллаева С. А.»</t>
  </si>
  <si>
    <t>Унцукульский район, с. Унцукуль</t>
  </si>
  <si>
    <t>ИП КФХ «Валиев Яраги А.»</t>
  </si>
  <si>
    <t>Г. Южно-сухокумск</t>
  </si>
  <si>
    <t>ИП КФХ «Гайдаров К. Г.»</t>
  </si>
  <si>
    <t>ИП КФХ «Курбан» Курбанов Рабадан Курбанович</t>
  </si>
  <si>
    <t>Ногайский район, с. Карагас</t>
  </si>
  <si>
    <t>ИП КФХ «МАК» Караева Мавлие Алимардановна</t>
  </si>
  <si>
    <t>КФХ «Мирзаев М.А.»</t>
  </si>
  <si>
    <t>Левашинский район, с. Охли</t>
  </si>
  <si>
    <t>КФХ «Курбанов Яхъя А.»</t>
  </si>
  <si>
    <t>Новолакский район с. Гамиях</t>
  </si>
  <si>
    <t>ООО «Гранит»</t>
  </si>
  <si>
    <t>Новолакский район, с. Новолакское</t>
  </si>
  <si>
    <t>Субсидий на развития мясного скотоводства</t>
  </si>
  <si>
    <t>СПК «Гази-Магомед»</t>
  </si>
  <si>
    <t>01.21</t>
  </si>
  <si>
    <t>Кизлярский район</t>
  </si>
  <si>
    <t>Комплексное развитие сельских территорий</t>
  </si>
  <si>
    <t>ООО «Арт-Онис»</t>
  </si>
  <si>
    <t>c. Утамыш Каякентского района</t>
  </si>
  <si>
    <t>0572015477</t>
  </si>
  <si>
    <t>41.20</t>
  </si>
  <si>
    <t>ООО «Хунзахское СЭУ»</t>
  </si>
  <si>
    <t>c.Митлиуриб Шамильского района</t>
  </si>
  <si>
    <t>0536000267</t>
  </si>
  <si>
    <t xml:space="preserve">43.12 </t>
  </si>
  <si>
    <t>ООО «Капиталинвест»</t>
  </si>
  <si>
    <t>c. Эменхюр С-Стальского района</t>
  </si>
  <si>
    <t>056054131</t>
  </si>
  <si>
    <t xml:space="preserve">41.20 </t>
  </si>
  <si>
    <t>ООО «Инвестстройхолдинг»</t>
  </si>
  <si>
    <t>с. Ашага-стал-Картас С-Стальского района</t>
  </si>
  <si>
    <t>0536014630</t>
  </si>
  <si>
    <t>ООО «Дагсвязьинвест-1»</t>
  </si>
  <si>
    <t>с. Алкадар  С-Стальского района</t>
  </si>
  <si>
    <t>0543015497</t>
  </si>
  <si>
    <t>ООО «Капитал»</t>
  </si>
  <si>
    <t>с. Ахты Ахтынского района</t>
  </si>
  <si>
    <t>0546015311</t>
  </si>
  <si>
    <t>ООО  ТСК «Мегаполис»</t>
  </si>
  <si>
    <t>с. Н-Казанище Буйнакского района, с. Ахты Ахтынского айона</t>
  </si>
  <si>
    <t>0571001143</t>
  </si>
  <si>
    <t>93.19</t>
  </si>
  <si>
    <t>ООО «Академия спорта»</t>
  </si>
  <si>
    <t>0573000071</t>
  </si>
  <si>
    <t>43.99</t>
  </si>
  <si>
    <t>ООО «Стройсервис Ажру»</t>
  </si>
  <si>
    <t>с. Рахата Ботлихского района</t>
  </si>
  <si>
    <t>0506006303</t>
  </si>
  <si>
    <t>43.12</t>
  </si>
  <si>
    <t>ООО «Сем Плюс»</t>
  </si>
  <si>
    <t>с. Кара-Кюре Докузпаринский район</t>
  </si>
  <si>
    <t>055301001</t>
  </si>
  <si>
    <t>ООО СК «ЭРА»</t>
  </si>
  <si>
    <t>с. Миарсо Ботлихского района</t>
  </si>
  <si>
    <t>0572009113</t>
  </si>
  <si>
    <t>ООО «Промстрой-2»</t>
  </si>
  <si>
    <t>с. Тох-Орда Тляратинский район</t>
  </si>
  <si>
    <t>057201001</t>
  </si>
  <si>
    <t>ООО «Еврострой»</t>
  </si>
  <si>
    <t>с. Кища Дахадаевский район</t>
  </si>
  <si>
    <t>051101001</t>
  </si>
  <si>
    <t>ООО «РОС-ТЕК»</t>
  </si>
  <si>
    <t>с. Учкент Кумторкалинский район</t>
  </si>
  <si>
    <t>052801001</t>
  </si>
  <si>
    <t>ООО «СТК МАКС-М»</t>
  </si>
  <si>
    <t>с.Ичин С-Стальского района</t>
  </si>
  <si>
    <t>0536010392</t>
  </si>
  <si>
    <t>ООО «Прогресс»</t>
  </si>
  <si>
    <t>с.Хосрех Кулинский район</t>
  </si>
  <si>
    <t>0573005390</t>
  </si>
  <si>
    <t>0111.1</t>
  </si>
  <si>
    <t>ООО «Нива»</t>
  </si>
  <si>
    <t>с. Сар-Сар Кизлярского района</t>
  </si>
  <si>
    <t>0517004241</t>
  </si>
  <si>
    <t>ООО «Стройконтроль»</t>
  </si>
  <si>
    <t>с. Харачи Унцукульский район</t>
  </si>
  <si>
    <t>ООО «Нефтекумское строительно-монтажное управление»</t>
  </si>
  <si>
    <t>с. Тлярата Гумбетовского района</t>
  </si>
  <si>
    <t>02614021655</t>
  </si>
  <si>
    <t>ООО «Мегаполис»</t>
  </si>
  <si>
    <t>0571014939</t>
  </si>
  <si>
    <t>ГУП «Дылымское»</t>
  </si>
  <si>
    <t>ИТОГО:</t>
  </si>
  <si>
    <t>Садоводство</t>
  </si>
  <si>
    <t>ООО «Полоса»</t>
  </si>
  <si>
    <t xml:space="preserve">ООО «Анжелина»       </t>
  </si>
  <si>
    <t xml:space="preserve">СПК «Мирный»            </t>
  </si>
  <si>
    <t xml:space="preserve">КФХ «Сад»                   </t>
  </si>
  <si>
    <t xml:space="preserve">ООО «Аквалит»           </t>
  </si>
  <si>
    <t>ИП ГКФХ Курбанов Н. Н.</t>
  </si>
  <si>
    <t>ИП ГКФХ Арчиханов Р.</t>
  </si>
  <si>
    <t>СПК «Агро-Кавказ»</t>
  </si>
  <si>
    <t>ИП ГКФХ Аликиличева Пар. А.</t>
  </si>
  <si>
    <t xml:space="preserve">КФХ Озганбаев А. С.«Байтерек»   </t>
  </si>
  <si>
    <t xml:space="preserve">СПК «Гранит и К» </t>
  </si>
  <si>
    <t>ООО «Зардиян»</t>
  </si>
  <si>
    <t>ИП Ибрагимов Ф. Р.</t>
  </si>
  <si>
    <t>СПК Возрождение-Коммуна</t>
  </si>
  <si>
    <t>ИП ГКФХ  М-Гаджиев М-Г.</t>
  </si>
  <si>
    <t>ООО «Восход»</t>
  </si>
  <si>
    <t>СПК «Возрождение»</t>
  </si>
  <si>
    <t>ИП ГКФХ Шахмирзоева Г.Х.</t>
  </si>
  <si>
    <t>ООО «Чинар»</t>
  </si>
  <si>
    <t>ИП ГКФХ «Бавчу»</t>
  </si>
  <si>
    <t>ЗАО «Эркенлъи»</t>
  </si>
  <si>
    <t>ИП Омаров М. М.</t>
  </si>
  <si>
    <t>ИП ГКФХ Гаджиева П. Б.</t>
  </si>
  <si>
    <t>СПК «Гуги»</t>
  </si>
  <si>
    <t>ООО Кизлярагротрейд</t>
  </si>
  <si>
    <t>СПК им.Нурова</t>
  </si>
  <si>
    <t>СПК «Урожай» 2015</t>
  </si>
  <si>
    <t>СПК «Фермер»</t>
  </si>
  <si>
    <t>СПК «Агроэлит»</t>
  </si>
  <si>
    <t>ИПГКФХ     Алимирзаева М.</t>
  </si>
  <si>
    <t>СПК «Мичурина»</t>
  </si>
  <si>
    <t>СПК Ибрагим</t>
  </si>
  <si>
    <t>КФХ Орусханова Д.</t>
  </si>
  <si>
    <t>ООО «Арсланхан»</t>
  </si>
  <si>
    <t>КФХ Индырчиев</t>
  </si>
  <si>
    <t>КФХ Темиров А.М.</t>
  </si>
  <si>
    <t>СПК «Новатор»</t>
  </si>
  <si>
    <t>КФХ «Черкесов»</t>
  </si>
  <si>
    <t>ИП ГКФХ «Эмен»</t>
  </si>
  <si>
    <t>КФХ Гасанов А Г</t>
  </si>
  <si>
    <t>ИП ГКФХ Гаджиев</t>
  </si>
  <si>
    <t>ИП ГКФХ Малачиев</t>
  </si>
  <si>
    <t xml:space="preserve"> ИП ГКФХ Саидова П</t>
  </si>
  <si>
    <t>ИПГКФХ «Канбулатов Б.А.»</t>
  </si>
  <si>
    <t>ИП  Ибрагимова</t>
  </si>
  <si>
    <t xml:space="preserve">КФХ «Адильбиев» </t>
  </si>
  <si>
    <t>ИП ГКФХ «Албан»</t>
  </si>
  <si>
    <t>КФХ «Нур»</t>
  </si>
  <si>
    <t>ИП Гусейнов</t>
  </si>
  <si>
    <t>СПК «Райагросервис»</t>
  </si>
  <si>
    <t>СПК Новая жизнь»</t>
  </si>
  <si>
    <t>СПК «Далап»</t>
  </si>
  <si>
    <t>ИП КФХ Аидиев Б.</t>
  </si>
  <si>
    <t>ИП КФХ Алигаджиев Д.</t>
  </si>
  <si>
    <t>ИП Казакмурзаев</t>
  </si>
  <si>
    <t>ИП ГКФХ «Ахмедов»</t>
  </si>
  <si>
    <t>КФХ «Россия»</t>
  </si>
  <si>
    <t>МУП «Маджалисское»</t>
  </si>
  <si>
    <t>ООО «Комсомольское»</t>
  </si>
  <si>
    <t>СПК «Яблочко»</t>
  </si>
  <si>
    <t>СПК «Цанакский»</t>
  </si>
  <si>
    <t>КФХ Мугутдинов И.</t>
  </si>
  <si>
    <t>КФХ «Заря»</t>
  </si>
  <si>
    <t>КФХ «Лоза»</t>
  </si>
  <si>
    <t>СПК «Хучадинский»</t>
  </si>
  <si>
    <t>01.1</t>
  </si>
  <si>
    <t xml:space="preserve">Овощеводство защищенного грунта </t>
  </si>
  <si>
    <t>ИП КФХ "Исламов И. Д."</t>
  </si>
  <si>
    <t>Бабаюртовский, с. Адильянгиюрт, 89287777163</t>
  </si>
  <si>
    <t>ИП Абасов Хабиб Магомедович на базе КФХ</t>
  </si>
  <si>
    <t>Кизлярский, с. Старая Серебряковка, Абасов Х. М.</t>
  </si>
  <si>
    <t xml:space="preserve">       </t>
  </si>
  <si>
    <t>ИП Сулейманов Гаспар Русланович</t>
  </si>
  <si>
    <t>Кизлярский, с.Морозовка, 89896725033</t>
  </si>
  <si>
    <t>ИП Насрулаева Патимат Насрулаевна</t>
  </si>
  <si>
    <t xml:space="preserve">Кизлярский, с.Степное    8 9285437931                              </t>
  </si>
  <si>
    <t>ИП Абдурахманов Магомед Магомедович</t>
  </si>
  <si>
    <t>Кизлярский, с.  Кардоновка  8 928 981 11 71</t>
  </si>
  <si>
    <t>КФХ "Амал", Кошекбаев Р. Ю</t>
  </si>
  <si>
    <t>Ногайский, с. Нариман</t>
  </si>
  <si>
    <t xml:space="preserve">        </t>
  </si>
  <si>
    <t>СПК Садовое</t>
  </si>
  <si>
    <t>Хасавюртовский, с. Садовое, 89254311111</t>
  </si>
  <si>
    <t>ООО "Арсланхан"</t>
  </si>
  <si>
    <t>Хасавюртовский, С. Боташюрт</t>
  </si>
  <si>
    <t>ИП Глава КФХ "Татарханов Ш."</t>
  </si>
  <si>
    <t>Хасавюртовский, с. Ботаюрт</t>
  </si>
  <si>
    <t xml:space="preserve">СПК им.Ул.Буйнакского </t>
  </si>
  <si>
    <t xml:space="preserve">Кизилюртовский, с.Новый –Чиркей </t>
  </si>
  <si>
    <t>СПК «Дружба»</t>
  </si>
  <si>
    <t>Кизилюртовский, с.Нечаевка</t>
  </si>
  <si>
    <t>ООО "ТоматАгроЧар"</t>
  </si>
  <si>
    <t>КФХ "Амиргамзаев А."</t>
  </si>
  <si>
    <t>Кизилюртовский, с.Кироваул</t>
  </si>
  <si>
    <t>СПК Магомедов Ш. А.</t>
  </si>
  <si>
    <t>Загиров Рефат Фережуллаевич</t>
  </si>
  <si>
    <t>Дербентский, с.Татляр</t>
  </si>
  <si>
    <t>Исаев Нурутдин Исаевич</t>
  </si>
  <si>
    <t>Абдуллаев Насрутдин Гаджимурадович  т.8964-017-71-17</t>
  </si>
  <si>
    <t>Микаилов Акиф тел.8967-390-25-55 (Халид)</t>
  </si>
  <si>
    <t>Дербентский, с.Падар</t>
  </si>
  <si>
    <t>Азимов Сеифуллах Муршидович</t>
  </si>
  <si>
    <t>Дербентский, с.Куллар</t>
  </si>
  <si>
    <t>Рамазанов Хаирбек Алисултанович</t>
  </si>
  <si>
    <t>Шихалиев Расим Халидович 8964-999-6-888</t>
  </si>
  <si>
    <t>Агабалаев Мурад 8903-498-80-49</t>
  </si>
  <si>
    <t>Уружбеков Гамзат Заинутдинович  8928-575-48-19</t>
  </si>
  <si>
    <t>Баирамов Анвер Баирамбекович</t>
  </si>
  <si>
    <t>Дербентский, с.Белиджи</t>
  </si>
  <si>
    <t>Гаджиметов Лямет Ахмедович  8928-555-90-08</t>
  </si>
  <si>
    <t>Аидемиров Рагим Аидемирович  8928-802-77-07</t>
  </si>
  <si>
    <t>Дербентский, с.Рубас</t>
  </si>
  <si>
    <t>Гаджиагаев Зубаир Зубаирович 8989-897-04-17</t>
  </si>
  <si>
    <t>Мерданов Мирзахан 8963-370-46-10</t>
  </si>
  <si>
    <t>Дербентский, с.Музаим</t>
  </si>
  <si>
    <t>КФХ, Рамазанов Магомед Рамазанович</t>
  </si>
  <si>
    <t>Дербентский, с.Аглоби</t>
  </si>
  <si>
    <t>Абдурагимов Адем Беглерханович</t>
  </si>
  <si>
    <t>Гашумов  Расул  8989-663-54-02</t>
  </si>
  <si>
    <t>Гаджихановы Надирбек и Назим Каинбековичи</t>
  </si>
  <si>
    <t>Дербентский, с.Рукель</t>
  </si>
  <si>
    <t>Магомедрзаев Мазахин Кахриманович 8928-575-02-03</t>
  </si>
  <si>
    <t>Уружбеков Магомед Моллаевич 8928-598-55-55</t>
  </si>
  <si>
    <t>Казумов  Лукман Мирзоевич, Т.8905-322-64-41</t>
  </si>
  <si>
    <t xml:space="preserve">Дербентский, с.Джалган </t>
  </si>
  <si>
    <t xml:space="preserve">Алиева Зумрият  Султаналиевна </t>
  </si>
  <si>
    <t xml:space="preserve">Дербентский, с.Куллар </t>
  </si>
  <si>
    <t>КФХ Разаков М. А.</t>
  </si>
  <si>
    <t>Каякентский, с. Каранайаул</t>
  </si>
  <si>
    <t>КФХ Разаков М. Л.</t>
  </si>
  <si>
    <t>КФХ "Исмаилов З. И.</t>
  </si>
  <si>
    <t>Каякентский, с. Алходжакент</t>
  </si>
  <si>
    <t>КФХ Арсланов А. А.</t>
  </si>
  <si>
    <t>Каякентский, с. Утамыш</t>
  </si>
  <si>
    <t>КФХ "Алиева П. М."</t>
  </si>
  <si>
    <t>Каякентский, с. Новокаякент</t>
  </si>
  <si>
    <t>КФХ Маккашерипов И. Д.</t>
  </si>
  <si>
    <t>Каякентский, с. Башлыкент</t>
  </si>
  <si>
    <t>КФХ Кадиев Д. Р.</t>
  </si>
  <si>
    <t>КФХ Ибрагимова А. Б.</t>
  </si>
  <si>
    <t>КФХ Бийболаев С. М-Р.</t>
  </si>
  <si>
    <t>КФХ Ибрагимова Г. М.</t>
  </si>
  <si>
    <t>Каякентский, с. Джаванкент</t>
  </si>
  <si>
    <t>СПК, Магомедов Ш. М.</t>
  </si>
  <si>
    <t>КФХ Арсланбеков З. И.</t>
  </si>
  <si>
    <t>КФХ Султанахмедов А. А.</t>
  </si>
  <si>
    <t>КФХ Кадиев Э. А.</t>
  </si>
  <si>
    <t>Каякентский, с. Капкайкент</t>
  </si>
  <si>
    <t>КФХ Рамазанов К.А.</t>
  </si>
  <si>
    <t>ИП глава КФХ Алиев У.С.</t>
  </si>
  <si>
    <t>Карабудахкентский, с. Карабудахкент</t>
  </si>
  <si>
    <t>КФХ «Баш-татаул»</t>
  </si>
  <si>
    <t>КФХ «Аламат»</t>
  </si>
  <si>
    <t>ИП ГКФХ Сулейманов М.</t>
  </si>
  <si>
    <t>ИП ГКФХ Гусейнов М. С.</t>
  </si>
  <si>
    <t>КФХ «Агро-каспий»</t>
  </si>
  <si>
    <t>Карабудахкентский, с. Уллубий</t>
  </si>
  <si>
    <t>КФХ «Арсланалиев А.И.»</t>
  </si>
  <si>
    <t>СПоК «Берекет»</t>
  </si>
  <si>
    <t>Карабудахкентский, с. Манаскент</t>
  </si>
  <si>
    <t>ИП ГКФХ Гусейнов Г.И.</t>
  </si>
  <si>
    <t>Карабудахкентский, с. Гели</t>
  </si>
  <si>
    <t>ИП глава КФХ  Алчагиров И.А.</t>
  </si>
  <si>
    <t>Карабудахкентский, с. Какашура</t>
  </si>
  <si>
    <t>КФХ "Казибеков С."</t>
  </si>
  <si>
    <t>Магарамкенсткий, Казибеков С.</t>
  </si>
  <si>
    <t>КФХ "Гасанбеков К."</t>
  </si>
  <si>
    <t>Магарамкенсткий, Гасанбеков К.</t>
  </si>
  <si>
    <t>КФХ "Заира"</t>
  </si>
  <si>
    <t>г. Махачкала, Османова З.</t>
  </si>
  <si>
    <t>ЗАО Тепличное</t>
  </si>
  <si>
    <t>г. Махачкала, Джамалутдинов И. А.</t>
  </si>
  <si>
    <t>ООО "Агромир"</t>
  </si>
  <si>
    <t>г. Махачкала, Исаев Ш.</t>
  </si>
  <si>
    <t>КФХ "Возрождение"</t>
  </si>
  <si>
    <t>г. Махачкала, Махмудова Нина Владимировна</t>
  </si>
  <si>
    <t>КФХ Имашова К.</t>
  </si>
  <si>
    <t>г. Махачкала, Имашова К.</t>
  </si>
  <si>
    <t>ООО "Югагрохолдинг"</t>
  </si>
  <si>
    <t>г. Махачкала, Османов М. Г.</t>
  </si>
  <si>
    <t>КФХ "Ансалта"</t>
  </si>
  <si>
    <t>г. Махачкала, п. Ленинкент</t>
  </si>
  <si>
    <t>ИП "Алиев Д. Х."</t>
  </si>
  <si>
    <t>г. Махачкала, п. Шамхал-Термен</t>
  </si>
  <si>
    <t>КФХ "Комета"</t>
  </si>
  <si>
    <t>г. Махачкала, пос. Богатыревка</t>
  </si>
  <si>
    <t>КФХ "Гаджиев И."</t>
  </si>
  <si>
    <t xml:space="preserve">Кумторкалинский  </t>
  </si>
  <si>
    <t>КФХ "Сочная долина"</t>
  </si>
  <si>
    <t>КФХ "Мусалаева К."</t>
  </si>
  <si>
    <t>ЛПХ "Имран"</t>
  </si>
  <si>
    <t>Кумторкалинский, п. Тюбе</t>
  </si>
  <si>
    <t xml:space="preserve">  </t>
  </si>
  <si>
    <t>ЛПХ "Ильяс"</t>
  </si>
  <si>
    <t>КФХ "Муслим"</t>
  </si>
  <si>
    <t>ИП Набиев Рамазан Исаевич</t>
  </si>
  <si>
    <t>Буйнакский, с. Кафыркумух</t>
  </si>
  <si>
    <t>ИП Тонаева Хадижат Темурлановна</t>
  </si>
  <si>
    <t>ИП Магмоедов Сулейман Насруллаевич</t>
  </si>
  <si>
    <t>ИП Абдукаримова Патимат Магомедовна</t>
  </si>
  <si>
    <t>Буйнакский, с. Эрпели</t>
  </si>
  <si>
    <t>ИП Ахмедов Абдулбари Билалович</t>
  </si>
  <si>
    <t>Буйнакский, с. Нижний Дженгутай</t>
  </si>
  <si>
    <t>ООО "Шуринский"</t>
  </si>
  <si>
    <t>Буйнакский, с. К. Кумух, Караев Р., 89289742503</t>
  </si>
  <si>
    <t>ИП Ахмедов Я.</t>
  </si>
  <si>
    <t>С.-Стальский, Ахмедов Ямудин  8 (906) 079-00-99</t>
  </si>
  <si>
    <t>ООО "Даркуш"</t>
  </si>
  <si>
    <t>С.-Стальский, Алимирзоев Алимирзе Эфендиевич                        8(928) 535-36-70</t>
  </si>
  <si>
    <t>ООО "ГюльгеривацI"</t>
  </si>
  <si>
    <t>С.-Стальский, Фатулаев Ризван 8 (928) 682-10-83</t>
  </si>
  <si>
    <t>КФХ Меджидов З.</t>
  </si>
  <si>
    <t>С.-Стальский, с.Сардаркент</t>
  </si>
  <si>
    <t>ООО "Агро"</t>
  </si>
  <si>
    <t>С.-Стальский, с. Орта-Стал</t>
  </si>
  <si>
    <t>СПК "Нива"</t>
  </si>
  <si>
    <t>Новолакский, Новокули, Новострой, Мусаев У. А.</t>
  </si>
  <si>
    <t xml:space="preserve">      </t>
  </si>
  <si>
    <t>ООО "Кули"</t>
  </si>
  <si>
    <t>Новолакский, с. Новокули</t>
  </si>
  <si>
    <t>ООО "Кули-2"</t>
  </si>
  <si>
    <t>ООО "Автотранс"</t>
  </si>
  <si>
    <t>Новолакский, с. Гамиях</t>
  </si>
  <si>
    <t>ЗАО "Кацран"</t>
  </si>
  <si>
    <t>ООО "Спецгидроэнергострой"</t>
  </si>
  <si>
    <t>Новолакский, с. Ругуджа</t>
  </si>
  <si>
    <t>ООО "Аэропорт-Махачкала 1"</t>
  </si>
  <si>
    <t>КФХ Багомедов Б. М.</t>
  </si>
  <si>
    <t>Сергокалинский район, с. Мюрего</t>
  </si>
  <si>
    <t>01.13</t>
  </si>
  <si>
    <t>01.11</t>
  </si>
  <si>
    <t>ИП Магомедов М. С.</t>
  </si>
  <si>
    <t>01.11.1</t>
  </si>
  <si>
    <t>КФХ "Шихалиев Р."</t>
  </si>
  <si>
    <t>Табасаранский, с. Сиртыч, 8-928-501-34-01</t>
  </si>
  <si>
    <t>КФХ "Истарханов М."</t>
  </si>
  <si>
    <t>Табасаранский, с. Хуряк, 8-928-253-50-32</t>
  </si>
  <si>
    <t>КФХ "Абасова М."</t>
  </si>
  <si>
    <t>Табасаранский, 8-903-424-62-94</t>
  </si>
  <si>
    <t>КФХ "Абдурахманов Р. М."</t>
  </si>
  <si>
    <t xml:space="preserve">Хивский          </t>
  </si>
  <si>
    <t>СПК "Агрофирма им. С. Курбанова"</t>
  </si>
  <si>
    <t>Акушинский, с. Муги, 89285549270</t>
  </si>
  <si>
    <t>СПК "Югагро"</t>
  </si>
  <si>
    <t>Ахтынский, с. Хкем, Ахмедов Т. Ш.</t>
  </si>
  <si>
    <t>КФХ «Орел» Абдулаев Осман Абакарович</t>
  </si>
  <si>
    <t>Ботлихский, с. Ботлих</t>
  </si>
  <si>
    <t>СПК "Кумук"</t>
  </si>
  <si>
    <t>Курахский, с. Кумук, Абдулкеримов К.</t>
  </si>
  <si>
    <t>СПК "Асс"</t>
  </si>
  <si>
    <t>Левашинский, с. Наскент, 8 (964) 012-44-88</t>
  </si>
  <si>
    <t>ИП "Газиев С."</t>
  </si>
  <si>
    <t xml:space="preserve">Левашинский, </t>
  </si>
  <si>
    <t>КФХ "Раджабов А."</t>
  </si>
  <si>
    <t>Левашинский, с. Карлабко, 8 (928) 561-65-13</t>
  </si>
  <si>
    <t>ИП "Муртузалиев К."</t>
  </si>
  <si>
    <t>Левашинский, с. Хаджалмахи, 8 (906) 4500-125</t>
  </si>
  <si>
    <t>КФХ "Алиев Ш. М.."</t>
  </si>
  <si>
    <t>Левашинский, с. Хаджалмахи</t>
  </si>
  <si>
    <t>КФХ "Расулова Р. Н."</t>
  </si>
  <si>
    <t>Левашинский, с. Ташкапур"</t>
  </si>
  <si>
    <t>ИП "Газимагомедов А."</t>
  </si>
  <si>
    <t>ИП "Абдулаев Р. Н."</t>
  </si>
  <si>
    <t>Левашинский, с. Леваши, 8 (903) 423-00-02</t>
  </si>
  <si>
    <t>ИП "Далгатов М. Б."</t>
  </si>
  <si>
    <t>Левашинский, с. Хаджалмахи, 8 (963) 421-12-22</t>
  </si>
  <si>
    <t>ИП "Ахмедов Г. К."</t>
  </si>
  <si>
    <t>Левашинский, с. Хаджалмахи, 8 (928) 060-93-53</t>
  </si>
  <si>
    <t>СППК "Зирани"</t>
  </si>
  <si>
    <t>Унцукульский, с.Майданское</t>
  </si>
  <si>
    <t>ООО "Нур и С"</t>
  </si>
  <si>
    <t>ЛПХ Имангазалиева З.М</t>
  </si>
  <si>
    <t>Унцукульский, с. Балахани</t>
  </si>
  <si>
    <t>КФХ "Ханахмед"</t>
  </si>
  <si>
    <t>Докузпаринский, с. Авадан, Ханмагомедов Н. А.</t>
  </si>
  <si>
    <t>КФХ "Каспий"</t>
  </si>
  <si>
    <t>Докузпаринский, с. Авадан, Ахмедбеков З.</t>
  </si>
  <si>
    <t>КФХ "Сад"</t>
  </si>
  <si>
    <t>Докузпаринский, с. Авадан</t>
  </si>
  <si>
    <t>01.4</t>
  </si>
  <si>
    <t>Итого:</t>
  </si>
  <si>
    <t xml:space="preserve">Рисоводство </t>
  </si>
  <si>
    <t>КФХ "Надежда</t>
  </si>
  <si>
    <t>КФХ "Милка"</t>
  </si>
  <si>
    <t>СПК "Гуниб"</t>
  </si>
  <si>
    <t xml:space="preserve">ГКФХ «Эсенболатов В. А.» </t>
  </si>
  <si>
    <t>Бабаюртовский район</t>
  </si>
  <si>
    <t>СПК «Ингердах»</t>
  </si>
  <si>
    <t>Ахвахский район</t>
  </si>
  <si>
    <t xml:space="preserve">СПК "Гацалухский" </t>
  </si>
  <si>
    <t>КФХ "Ихсан"</t>
  </si>
  <si>
    <t>Левашинский район</t>
  </si>
  <si>
    <t>СХК "Обох"</t>
  </si>
  <si>
    <t>АО "Дарада-Мурада</t>
  </si>
  <si>
    <t>СПК к-з "Красный Партизан"</t>
  </si>
  <si>
    <t>ИП КФХ "Исаева С.М.</t>
  </si>
  <si>
    <t>АО "Кизлярагрокомплекс</t>
  </si>
  <si>
    <t>ООО «Кавказ»</t>
  </si>
  <si>
    <t>ООО «Мареновский»</t>
  </si>
  <si>
    <t>ООО «Сентух»</t>
  </si>
  <si>
    <t>ООО "А/Ф Гигант"</t>
  </si>
  <si>
    <t>СПК "Акнадинский"</t>
  </si>
  <si>
    <t>КФХ "Гаджиев С.М."</t>
  </si>
  <si>
    <t>АО "КУМК"</t>
  </si>
  <si>
    <t>КФХ Шамилов Н.Н."</t>
  </si>
  <si>
    <t>Бабаюртовский раойн</t>
  </si>
  <si>
    <t>КФХ "Янтикова М."</t>
  </si>
  <si>
    <t>ИП ГКФХ "Магомедгаджиева Ж.А."</t>
  </si>
  <si>
    <t>КФХ "Расулов"</t>
  </si>
  <si>
    <t>Тляратинский район</t>
  </si>
  <si>
    <t>Агрофирма "Чох"</t>
  </si>
  <si>
    <t>ООО "Терек"</t>
  </si>
  <si>
    <t>ООО "Сокол"</t>
  </si>
  <si>
    <t>СПК "Чукна"</t>
  </si>
  <si>
    <t>Лакский район</t>
  </si>
  <si>
    <t>ООО «Колос»</t>
  </si>
  <si>
    <t>ООО "Дебга"</t>
  </si>
  <si>
    <t>ООО "21 Век"</t>
  </si>
  <si>
    <t>ООО "Чилим"</t>
  </si>
  <si>
    <t>КФХ "Сунгур"</t>
  </si>
  <si>
    <t>КФХ "Ханова М.А."</t>
  </si>
  <si>
    <t>СХК "А/Ф им. М. Гаджиева</t>
  </si>
  <si>
    <t>СХПК "им. Фаталиева"</t>
  </si>
  <si>
    <t>КФХ "Алиев Ш.</t>
  </si>
  <si>
    <t>КФХ "Семья"</t>
  </si>
  <si>
    <t>ООО "им. А.Алакаева"</t>
  </si>
  <si>
    <t>КФХ "Андрейченко"</t>
  </si>
  <si>
    <t>СПК "А/Ф им.Даниялова</t>
  </si>
  <si>
    <t>СХПК "Салта"</t>
  </si>
  <si>
    <t>КФХ "Победа"</t>
  </si>
  <si>
    <t>053100040438</t>
  </si>
  <si>
    <t>ООО "Сириус"</t>
  </si>
  <si>
    <t xml:space="preserve">Кизлярский район </t>
  </si>
  <si>
    <t>КФХ "Руно"</t>
  </si>
  <si>
    <t>053102966464</t>
  </si>
  <si>
    <t>Бахчеводство</t>
  </si>
  <si>
    <t>СПК «Колхоз Вперед»</t>
  </si>
  <si>
    <t>Кизлярский  района</t>
  </si>
  <si>
    <t xml:space="preserve">СПК "Риск" </t>
  </si>
  <si>
    <t>ООО  "АФ Арешевка"</t>
  </si>
  <si>
    <t>ООО "АФ Аверьяновка</t>
  </si>
  <si>
    <t>ГКФХ "Йибек-йол" Карагулов М.М.</t>
  </si>
  <si>
    <t xml:space="preserve">Ногайский район </t>
  </si>
  <si>
    <t>ГКФХ Кошанов Рашид Бекманбетович</t>
  </si>
  <si>
    <t>ИП ГКФХ Шахурдинов А.Р.</t>
  </si>
  <si>
    <t>КФХ"Мареновка"</t>
  </si>
  <si>
    <t>ИП ГКФХ Идрис Биймурзаев К.С.</t>
  </si>
  <si>
    <t>052501293804</t>
  </si>
  <si>
    <t>КФХ Ислам Койлубаев И.А.</t>
  </si>
  <si>
    <t>052502254477</t>
  </si>
  <si>
    <t>КФХ Юлдуз</t>
  </si>
  <si>
    <t>052500107942</t>
  </si>
  <si>
    <t>ИП ГКФХ Куванаев М.М.</t>
  </si>
  <si>
    <t>052501176032</t>
  </si>
  <si>
    <t>ИП ГКФХ Менглиязов Я.Д.</t>
  </si>
  <si>
    <t>052500695268</t>
  </si>
  <si>
    <t>ИП ГКФХ Арсланова А.А.</t>
  </si>
  <si>
    <t>052501731896</t>
  </si>
  <si>
    <t>КФХ Баймурза Баймурзаев М.Х.</t>
  </si>
  <si>
    <t>052500256493</t>
  </si>
  <si>
    <t>052502009965</t>
  </si>
  <si>
    <t>КФХ Мансур Мансуров А.А.</t>
  </si>
  <si>
    <t>052501572364</t>
  </si>
  <si>
    <t>ИП ГКФХ Мансуров Фазиль Амирхан.</t>
  </si>
  <si>
    <t>052501572438</t>
  </si>
  <si>
    <t>КФХ Салавдин</t>
  </si>
  <si>
    <t>052501030869</t>
  </si>
  <si>
    <t>КФХ Бизим Бирлик</t>
  </si>
  <si>
    <t>052500461414</t>
  </si>
  <si>
    <t>КФХ Амал</t>
  </si>
  <si>
    <t>052500600403</t>
  </si>
  <si>
    <t>КФХ Шамиль</t>
  </si>
  <si>
    <t>0525008001501</t>
  </si>
  <si>
    <t>КФХ Рахим</t>
  </si>
  <si>
    <t>052501543557</t>
  </si>
  <si>
    <t>КФХ Гульмира</t>
  </si>
  <si>
    <t>052501160466</t>
  </si>
  <si>
    <t>ИП ГКФХ Тангаторов М.Я.</t>
  </si>
  <si>
    <t>052500306560</t>
  </si>
  <si>
    <t>КФХ Лашын</t>
  </si>
  <si>
    <t>КФХ Адам</t>
  </si>
  <si>
    <t>052501234132</t>
  </si>
  <si>
    <t xml:space="preserve">КФХ Барлык </t>
  </si>
  <si>
    <t>СПК "Фрунзе"</t>
  </si>
  <si>
    <t xml:space="preserve">Левашинский район </t>
  </si>
  <si>
    <t>СПК "Колхоз Мушулинский"</t>
  </si>
  <si>
    <t xml:space="preserve">СПК "Гранит" </t>
  </si>
  <si>
    <t xml:space="preserve">Хасавюртовский район </t>
  </si>
  <si>
    <t>СПК "Тляратинский</t>
  </si>
  <si>
    <t xml:space="preserve">Гумбетовский район </t>
  </si>
  <si>
    <t>КФХ "Амал"</t>
  </si>
  <si>
    <t>ООО"АФ Дагагро"</t>
  </si>
  <si>
    <t>КФХ "Гурбуки"</t>
  </si>
  <si>
    <t xml:space="preserve">Карабудхкентский район </t>
  </si>
  <si>
    <t>ИП ГКФХ "Баранов"</t>
  </si>
  <si>
    <t xml:space="preserve">Борьба с саранчовыми вредителями </t>
  </si>
  <si>
    <t>СПК «Агрокавказ»</t>
  </si>
  <si>
    <t>ИП ГКФХ Абдуллаев А.А.</t>
  </si>
  <si>
    <t>ИП ГКФХ Абдусаламов Р.С.</t>
  </si>
  <si>
    <t>053200578942</t>
  </si>
  <si>
    <t>ООО «Анжелина АТР»</t>
  </si>
  <si>
    <t>Дербентский район</t>
  </si>
  <si>
    <t>МУП Агрофирма «Татляр»</t>
  </si>
  <si>
    <t>ООО «АскорАгроТрейд»</t>
  </si>
  <si>
    <t>КФХ Алиев Дауд Ибрагимович</t>
  </si>
  <si>
    <t>С. Стальский район</t>
  </si>
  <si>
    <t>ООО «Паласа»</t>
  </si>
  <si>
    <t>ООО «Дербент-Агро»</t>
  </si>
  <si>
    <t>ООО «Члар»</t>
  </si>
  <si>
    <t>01.13.2</t>
  </si>
  <si>
    <t>ООО «Гюльгеривац»</t>
  </si>
  <si>
    <t>ООО «Агростал»</t>
  </si>
  <si>
    <t>ООО «Ашагастал»</t>
  </si>
  <si>
    <t>МУП «МТС Хасагросервис»</t>
  </si>
  <si>
    <t>01.29</t>
  </si>
  <si>
    <t>0534036148</t>
  </si>
  <si>
    <t>КФХ Орусханова</t>
  </si>
  <si>
    <t>01.47</t>
  </si>
  <si>
    <t>КФХ «ДиярхановаС.»</t>
  </si>
  <si>
    <t>СПК «Османюрт»</t>
  </si>
  <si>
    <t>СПК «Уйташский</t>
  </si>
  <si>
    <t>Акушинский район</t>
  </si>
  <si>
    <t>СПК «Мускат»</t>
  </si>
  <si>
    <t>Дахадаевский район</t>
  </si>
  <si>
    <t>КФХ Аджиков Ислам Солтанбекович</t>
  </si>
  <si>
    <t>Ногайский район</t>
  </si>
  <si>
    <t>04.41</t>
  </si>
  <si>
    <t>СПК «Эдиль»</t>
  </si>
  <si>
    <t>КФХ Аджигайтканов С.С.</t>
  </si>
  <si>
    <t>ИП ГКФХ Карагулов М.М.</t>
  </si>
  <si>
    <t>ООО «Сириус»</t>
  </si>
  <si>
    <t>СПК «Риск»</t>
  </si>
  <si>
    <t>АО Кизлярагрокомплекс»</t>
  </si>
  <si>
    <t>0547000124</t>
  </si>
  <si>
    <t>ООО «Мареновка»</t>
  </si>
  <si>
    <t>КУМК</t>
  </si>
  <si>
    <t>0517002639</t>
  </si>
  <si>
    <t>ИП ГКФХ Алиев А.С.</t>
  </si>
  <si>
    <t>051703748202</t>
  </si>
  <si>
    <t>КФХ «Родничок»</t>
  </si>
  <si>
    <t>Сергокалинский район</t>
  </si>
  <si>
    <t>КФХ «Джангабалах»</t>
  </si>
  <si>
    <t>01.13.1</t>
  </si>
  <si>
    <t>СПК «Джурмут»</t>
  </si>
  <si>
    <t xml:space="preserve">ПК «Мурат» </t>
  </si>
  <si>
    <t>КФХ «Косуля»</t>
  </si>
  <si>
    <t>Шамильский район</t>
  </si>
  <si>
    <t>ООО «Аквалит»</t>
  </si>
  <si>
    <t>01.24</t>
  </si>
  <si>
    <t>СПК «Знатные люди»</t>
  </si>
  <si>
    <t>ООО «Шанс»</t>
  </si>
  <si>
    <t>ИП ГКФХ Нурбалаев С.М.</t>
  </si>
  <si>
    <t>Табасаранский район</t>
  </si>
  <si>
    <t>ИП ГКФХ  Расулов Атай  Алиевич</t>
  </si>
  <si>
    <t>Карабудахкентский район</t>
  </si>
  <si>
    <t>КФХ «Арслан»</t>
  </si>
  <si>
    <t>052203802372</t>
  </si>
  <si>
    <t>ИП ГКФХ Умаханова Ильмугаят Вагидовна</t>
  </si>
  <si>
    <t>ООО «Алмак»</t>
  </si>
  <si>
    <t>СПК «Родина»</t>
  </si>
  <si>
    <t>Хивский район</t>
  </si>
  <si>
    <t>ИП ГКФХ Гаджиева Патимат.</t>
  </si>
  <si>
    <t>Ботлихский район</t>
  </si>
  <si>
    <t>ИП КФХ Гаджибалаева Назлу Гаджиагаевна</t>
  </si>
  <si>
    <t>Магарамкент район</t>
  </si>
  <si>
    <t>Каякентский район</t>
  </si>
  <si>
    <t>Новолакский район</t>
  </si>
  <si>
    <t>Сулейман-Стальский район</t>
  </si>
  <si>
    <t>субсидия </t>
  </si>
  <si>
    <t>СПК «Цумилюхский»</t>
  </si>
  <si>
    <t>СПК «к-з Красный Партизан»</t>
  </si>
  <si>
    <t>СПК «к-з Энгельса»</t>
  </si>
  <si>
    <t>Развитие виноградарства</t>
  </si>
  <si>
    <t>Кайтагский район</t>
  </si>
  <si>
    <t>ВСЕГО:</t>
  </si>
  <si>
    <t>Достигнуто на 01.01.2021г. *</t>
  </si>
  <si>
    <t>Информация о ходе реализации  мероприятий государственных программ Республики Дагестан  по состоянию на 01 января 2021 года</t>
  </si>
  <si>
    <t xml:space="preserve">Информация по выполнению основных целевых индикаторов государственных  программ Республики Дагестан   
по состянию на 01 января 2021 года         
</t>
  </si>
  <si>
    <t xml:space="preserve">Информация о количестве рабочих мест, созданных и планируемых к созданию в 2020 году в сфере АПК Республики Дагестан,  по состоянию на 31 декабря 2020 года                                                                                                                                                                                                                 </t>
  </si>
  <si>
    <t>Факт по созданию рабочих мест на 31.12.2020</t>
  </si>
  <si>
    <t>10.01</t>
  </si>
  <si>
    <t>ИП ГКФХ Лабазанов Гаджимурад Рамазанович</t>
  </si>
  <si>
    <t>Левашинский район,с. Хахита,</t>
  </si>
  <si>
    <t>ИП ГКФХ Магомедов Ражан Джарулаевич</t>
  </si>
  <si>
    <t>Левашинский район,с. Наскент,</t>
  </si>
  <si>
    <t>СПК «Гарант»</t>
  </si>
  <si>
    <t>КФХ «Чунаб» Ибрагимов Ш. А.</t>
  </si>
  <si>
    <t>ИП ГКФХ Салманов Салман Ахмедович</t>
  </si>
  <si>
    <t>Абдулхалимов Магомед Исрапилович</t>
  </si>
  <si>
    <t>КФХ «Мареновка»</t>
  </si>
  <si>
    <t>СПК «им. М.Гасанова»</t>
  </si>
  <si>
    <t>Кулинский районс. Кули,</t>
  </si>
  <si>
    <t>Гунибский район,</t>
  </si>
  <si>
    <t>Гунибский район, с. Кегер</t>
  </si>
  <si>
    <t>АО «Кизлярагрокомплекс»</t>
  </si>
  <si>
    <t>Кизлярский район, с. Черняевка</t>
  </si>
  <si>
    <t>СПК «Акуша»</t>
  </si>
  <si>
    <t>Акушинский район, с. Акуша</t>
  </si>
  <si>
    <t>МУП «Акушинский»</t>
  </si>
  <si>
    <t>Акушинский район, с. Цугни</t>
  </si>
  <si>
    <t>СПК «Уйташский»</t>
  </si>
  <si>
    <t>Акушинский район, с. Уллучара</t>
  </si>
  <si>
    <t>СПК «Тебекмахинский»</t>
  </si>
  <si>
    <t>СПК «Алиханский»</t>
  </si>
  <si>
    <t>Акушинский район, с. Алиханмахи</t>
  </si>
  <si>
    <t>СПК «Гуладтынский»</t>
  </si>
  <si>
    <t>Акушинский район, с. Гуладтымахи</t>
  </si>
  <si>
    <t>СПК им. Чартаева</t>
  </si>
  <si>
    <t>Акушинский район, с. Шукты</t>
  </si>
  <si>
    <t>СПК «Дубринский»</t>
  </si>
  <si>
    <t>Акушинский район, с. Дубримахи</t>
  </si>
  <si>
    <t>СПК «им. Карла-Маркса»</t>
  </si>
  <si>
    <t>Акушинский район, село Бутри</t>
  </si>
  <si>
    <t>СС «Гебинский»</t>
  </si>
  <si>
    <t>Акушинский район, с. Геба</t>
  </si>
  <si>
    <t>ССС «Мулебкинский»</t>
  </si>
  <si>
    <t>с. В/Мулебки</t>
  </si>
  <si>
    <t>Овцеводство</t>
  </si>
  <si>
    <t>СХА К/З им. Чкалова</t>
  </si>
  <si>
    <t>с. Кавкамахи</t>
  </si>
  <si>
    <t>СПК им. Тельмана</t>
  </si>
  <si>
    <t>с. Гапшима</t>
  </si>
  <si>
    <t>СПК им. С.Курбанова</t>
  </si>
  <si>
    <t>с. Муги</t>
  </si>
  <si>
    <t>КФХ Абдурашидов И</t>
  </si>
  <si>
    <t>с. Уллучара</t>
  </si>
  <si>
    <t>Начинающий фермер</t>
  </si>
  <si>
    <t>КФХ Абдуразаков М. М.</t>
  </si>
  <si>
    <t>Гергебильский район, с. Мурада</t>
  </si>
  <si>
    <t>СПК «Ново-Чиркейское»</t>
  </si>
  <si>
    <t>ИП КФХ Махмудов Магомед Хасулбекович</t>
  </si>
  <si>
    <t>Хасавюртовский район, с. Сивух</t>
  </si>
  <si>
    <t>ГКФХ Гамзатов Идрис Магомедович</t>
  </si>
  <si>
    <t>Хасавюртовский район, с. Шагада</t>
  </si>
  <si>
    <t>ИП ГКФХ Абдурахманов А. К.</t>
  </si>
  <si>
    <t>Хасавюртовский район, с.Садовое</t>
  </si>
  <si>
    <t xml:space="preserve">КФХ «Акавов А.А.» </t>
  </si>
  <si>
    <t>Хасавюртовский район, с.Чагаротар</t>
  </si>
  <si>
    <t xml:space="preserve">КФХ Алиев А. А. </t>
  </si>
  <si>
    <t>Хасавюртовский район, с.Костек</t>
  </si>
  <si>
    <t xml:space="preserve">КФХ Дибиров Г. Д. </t>
  </si>
  <si>
    <t xml:space="preserve"> Хасавюртовский район, с.Ичичали</t>
  </si>
  <si>
    <t>КФХ «Магомедов А.М.»</t>
  </si>
  <si>
    <t>Хасавюртовский район, С.Новый Костек</t>
  </si>
  <si>
    <t xml:space="preserve">КФХ Шевхалов Т. Р. </t>
  </si>
  <si>
    <t>Хасавюртовский район, с.Пятилетка</t>
  </si>
  <si>
    <t>ИП Хасаев Н.С.</t>
  </si>
  <si>
    <t>Хасавюртовский район, С.Ботаюрт</t>
  </si>
  <si>
    <t>СПОК «Баркаман»</t>
  </si>
  <si>
    <t>Хунзахский район, С.Сиух</t>
  </si>
  <si>
    <t>КФХ Султанов</t>
  </si>
  <si>
    <t>Магарамкентский</t>
  </si>
  <si>
    <t>Нуралин Хана.шсвич</t>
  </si>
  <si>
    <t>район, с.Ганцах</t>
  </si>
  <si>
    <t>КФХ Эльдеров Э.С.</t>
  </si>
  <si>
    <t>Магарамкентский район, с. Джепель</t>
  </si>
  <si>
    <t>ИП ГКФХ Магомедов А. А.</t>
  </si>
  <si>
    <t>ИП ГКФХ Магомедова З. Г.</t>
  </si>
  <si>
    <t>ООО «Птицефабрика Гюнай»</t>
  </si>
  <si>
    <t>Магарамкентский район, с. Оружба</t>
  </si>
  <si>
    <t>МУП «8 Марта»</t>
  </si>
  <si>
    <t>город Махачкала, село Богатыревка</t>
  </si>
  <si>
    <t>СПК «к/з им. Ф. Энгельса»</t>
  </si>
  <si>
    <t>ИП ГКФх Абдулаев Адильгерей Асельдерович</t>
  </si>
  <si>
    <t>Кумторкалинский район, село Алмало</t>
  </si>
  <si>
    <t>ИП ГКФХ «Акаев Камиль Умарович»</t>
  </si>
  <si>
    <t>Кумторкалинский район, село Коркмаскала</t>
  </si>
  <si>
    <t>ИП ГКФХ КФХ Моллакаев Муратбек Абдулкадырович</t>
  </si>
  <si>
    <t>Кумторкалинский район, село Шамхал-Янгиюрт</t>
  </si>
  <si>
    <t>КФХ Беркиханов Нариман Абдулмукминович</t>
  </si>
  <si>
    <t>Кумторкалинский район, село Учкент</t>
  </si>
  <si>
    <t>КФХ Салахов Джамал Джабраилович</t>
  </si>
  <si>
    <t>Кумторкалинский район, село Аджидада</t>
  </si>
  <si>
    <t>КФХ Мамаев Давуд Умарович</t>
  </si>
  <si>
    <t>КФХ Бексултанова Дайганат Асютдиновна</t>
  </si>
  <si>
    <t>ИП ГКФХ «Давлетмурзаев Надирсолтан Шахсолтанович»</t>
  </si>
  <si>
    <t>Бабаюртовский район, село Бабаюрт</t>
  </si>
  <si>
    <t>ИП ГКФХ «Меджидов А. А.»</t>
  </si>
  <si>
    <t>Бабаюртовский район, село Герменчик</t>
  </si>
  <si>
    <t>КФХ Абсаматов Хаким Серажутдинович</t>
  </si>
  <si>
    <t>Буйнакский район с. Атланаул</t>
  </si>
  <si>
    <t>КФХ Газиев Зайнудин Магомедович</t>
  </si>
  <si>
    <t>Гунибский район, село Шитли</t>
  </si>
  <si>
    <t>ИПГКФХ «Магомедов Тимур Магомедович»</t>
  </si>
  <si>
    <t>Кайтагский район, с. Кулиджа</t>
  </si>
  <si>
    <t>ИП ГКФХ «Магомедов Магома Ашуралиевич»</t>
  </si>
  <si>
    <t>ИП ГКФХ Магомедов Зайнулабид Ашуралиевич</t>
  </si>
  <si>
    <t>Кайтагский район, с. Родниковый</t>
  </si>
  <si>
    <t>ИП ГКФХ Абдурагимов Бакри Абдуллаевич</t>
  </si>
  <si>
    <t>Кулинский район, с. Цовкра</t>
  </si>
  <si>
    <t>01.41.</t>
  </si>
  <si>
    <t>Казбековский район, с. Дылым</t>
  </si>
  <si>
    <t>ООО «Совхоз Алмакский»</t>
  </si>
  <si>
    <t>Казбековский район, с. Алмак</t>
  </si>
  <si>
    <t>ИП ГКФХ Шихалиева Земфира Дерметхановна</t>
  </si>
  <si>
    <t>Казбековский район, село Гуни</t>
  </si>
  <si>
    <t>КФХ «Восток» Альбегов Ахмед Абакарович</t>
  </si>
  <si>
    <t>Ботлихский район, село Ботлих</t>
  </si>
  <si>
    <t>КФХ «Речол» Албегов Сарит Сайидович</t>
  </si>
  <si>
    <t>Ботлихский район, село Гагатли</t>
  </si>
  <si>
    <t>КФХ «Ахул» Албегов Камил Сайидович</t>
  </si>
  <si>
    <t>КФХ «Хараб» Абдулазизова З. М.</t>
  </si>
  <si>
    <t>Ботлихский район, село Ансалта</t>
  </si>
  <si>
    <t>КФХ «Цобол Гох-1»</t>
  </si>
  <si>
    <t>КФХ «Фазенда» Зулумханов Абакар Мовлудгаджиевич</t>
  </si>
  <si>
    <t>КФХ «Бештов» АБУБАКАРОВ А. А.</t>
  </si>
  <si>
    <t>КФХ «Орсо»</t>
  </si>
  <si>
    <t>Ботлихский район, село Риквани</t>
  </si>
  <si>
    <t xml:space="preserve">КФХ «Ячим» </t>
  </si>
  <si>
    <t>Ботлихский район, село Зило</t>
  </si>
  <si>
    <t>КФХ «Алжан» Гаджиева Нуцалай Магомедовна</t>
  </si>
  <si>
    <t>КФХ «Рикъзи» Хизиров И. З.</t>
  </si>
  <si>
    <t>СПК «Иса»</t>
  </si>
  <si>
    <t>Ботлихский район, село Анди</t>
  </si>
  <si>
    <t>ИП ГКФХ «Омарова Зайнаб Гираевна»</t>
  </si>
  <si>
    <t>ИП ГКФХ Магомедов Шамиль Гитинагаджиевич</t>
  </si>
  <si>
    <t>Хунзахский район, с. Тануси</t>
  </si>
  <si>
    <t>ИП ГКФХ "Ахмедов Тимур Ахмедович"</t>
  </si>
  <si>
    <t>ГКФХ Оруджев А. О.</t>
  </si>
  <si>
    <t>С-Стальский район, с. Касумкент</t>
  </si>
  <si>
    <t>Грант начинающий фермер</t>
  </si>
  <si>
    <t>КФХ Гамзатов М. Т.</t>
  </si>
  <si>
    <t>С-Стальский район, с. Ашагастал</t>
  </si>
  <si>
    <t>КФХ Гусенбеков Э. К.</t>
  </si>
  <si>
    <t>С-Стальский район, с. Уллугатаг</t>
  </si>
  <si>
    <t>КФХ Мусаев Муса Абдурахманович</t>
  </si>
  <si>
    <t>Гунибский район, село Ругуджа</t>
  </si>
  <si>
    <t>СПК «Верхнее Казанищенский»</t>
  </si>
  <si>
    <t>СПК «Мурад»</t>
  </si>
  <si>
    <t>Карабудахкенткий район с. Гели</t>
  </si>
  <si>
    <t>СПК</t>
  </si>
  <si>
    <t>«Сектор» Гасаналиев А.А.</t>
  </si>
  <si>
    <t xml:space="preserve">КФХ «Салам-А»  </t>
  </si>
  <si>
    <t xml:space="preserve">Субсидии на племенное животноводство </t>
  </si>
  <si>
    <t>ГУП «Чиркейское»</t>
  </si>
  <si>
    <t>СПК «Мехельтинский»</t>
  </si>
  <si>
    <t>ИП ГКФХ Тукуев А. М.</t>
  </si>
  <si>
    <t>Кизлярский район, село Большая Задоевка</t>
  </si>
  <si>
    <t>СХПК «Рачабулдинский»</t>
  </si>
  <si>
    <t>Ахвахский район, с. Рачабулда</t>
  </si>
  <si>
    <t>ИП ГКФХ «Марат» Хиясов М. К.</t>
  </si>
  <si>
    <t>Карабудахкентский район, с. Какашура</t>
  </si>
  <si>
    <t>КФХ «Байтерек» Озганбаев Ашим Сепералиевич</t>
  </si>
  <si>
    <t>КФХ «Къуват»</t>
  </si>
  <si>
    <t>СПК «Умахан»</t>
  </si>
  <si>
    <t>СПК «им. Г. Алиева»</t>
  </si>
  <si>
    <t>СПК «Сумбул»</t>
  </si>
  <si>
    <t>Ахтынский район, село Хнов</t>
  </si>
  <si>
    <t>КФХ «Булах»</t>
  </si>
  <si>
    <t>Ахтынский район, село Джаба</t>
  </si>
  <si>
    <t>СПК «Казбек»</t>
  </si>
  <si>
    <t>Ахтынский район, село Фий</t>
  </si>
  <si>
    <t>СПК "Максум"</t>
  </si>
  <si>
    <t>СПК «Шахбан»</t>
  </si>
  <si>
    <t>СПССК «Шарвили»</t>
  </si>
  <si>
    <t>Ахтынский район, село Ахты</t>
  </si>
  <si>
    <t>КФХ «Изумруд»</t>
  </si>
  <si>
    <t>СПК «Рашид»</t>
  </si>
  <si>
    <t>СПК «Виджиржей»</t>
  </si>
  <si>
    <t>Бабаюртовский район, село Адиль-Янгиюрт</t>
  </si>
  <si>
    <t>ИП КФХ «Эсенболатов В. А.»</t>
  </si>
  <si>
    <t>Бабаюртовский район, село Хамамат-Юрт</t>
  </si>
  <si>
    <t xml:space="preserve">С.Стальский </t>
  </si>
  <si>
    <t>Дербентский</t>
  </si>
  <si>
    <t>Докузпаринский</t>
  </si>
  <si>
    <t>Кизилюртовский</t>
  </si>
  <si>
    <t xml:space="preserve">Табасаранский </t>
  </si>
  <si>
    <t>Хасавюртовский</t>
  </si>
  <si>
    <t xml:space="preserve">Бабаюртовский </t>
  </si>
  <si>
    <t>Ногайский</t>
  </si>
  <si>
    <t>Магаракентский</t>
  </si>
  <si>
    <t>С-Стальский</t>
  </si>
  <si>
    <t xml:space="preserve">Буйнакский </t>
  </si>
  <si>
    <t>Марамкентский</t>
  </si>
  <si>
    <t>Буйнакский</t>
  </si>
  <si>
    <t>Шамильский</t>
  </si>
  <si>
    <t>Ботлихский</t>
  </si>
  <si>
    <t xml:space="preserve">Тляратинский </t>
  </si>
  <si>
    <t>Кизлярский</t>
  </si>
  <si>
    <t>Хсавюртовский</t>
  </si>
  <si>
    <t>Кизиюртоский</t>
  </si>
  <si>
    <t>Бабаюртовский</t>
  </si>
  <si>
    <t>Карабудахкентский</t>
  </si>
  <si>
    <t>Карабуд-й</t>
  </si>
  <si>
    <t>Кар-й</t>
  </si>
  <si>
    <t>Караб-й</t>
  </si>
  <si>
    <t>Каякентский</t>
  </si>
  <si>
    <t>Кайтагский</t>
  </si>
  <si>
    <t>Табасаранский</t>
  </si>
  <si>
    <t xml:space="preserve">Всего по садоводству </t>
  </si>
  <si>
    <t>Всего овощеводство закрытого грунта:</t>
  </si>
  <si>
    <t>Всего  по рисоводству:</t>
  </si>
  <si>
    <t>Всего по бахчеводству:</t>
  </si>
  <si>
    <t xml:space="preserve">Овощеводство </t>
  </si>
  <si>
    <t>СПК "Дружба"</t>
  </si>
  <si>
    <t>Всего по овощеводству:</t>
  </si>
  <si>
    <t>МТК «Дагароснаб»</t>
  </si>
  <si>
    <t>СПОК «Магарамкент</t>
  </si>
  <si>
    <t>ИП ГКФХ Гамидов Н.А.</t>
  </si>
  <si>
    <t>ИП ГКФХ Андрейченко М.С.</t>
  </si>
  <si>
    <t>СПК «Чкалова»</t>
  </si>
  <si>
    <t>ООО А/Ф «Арешевка»</t>
  </si>
  <si>
    <t>01.25.3</t>
  </si>
  <si>
    <t>ИП ГКФХ Магомедова А.А.</t>
  </si>
  <si>
    <t>ИП ГКФХ Магомедов С.М.</t>
  </si>
  <si>
    <t>ИП ГКФХ Алиев А.</t>
  </si>
  <si>
    <t>ГУП «Каспий»</t>
  </si>
  <si>
    <t>ИП ГКФХ Алиева Патимат</t>
  </si>
  <si>
    <t>ИП Магомедалиева Р.И.</t>
  </si>
  <si>
    <t xml:space="preserve">ООО "Ширван" </t>
  </si>
  <si>
    <t>КФХ "Габулакал"</t>
  </si>
  <si>
    <t xml:space="preserve">ООО "Кикунинский конснрвный завод" </t>
  </si>
  <si>
    <t>ЗАО "Дружба"</t>
  </si>
  <si>
    <t xml:space="preserve"> Гунибский район</t>
  </si>
  <si>
    <t xml:space="preserve">ООО "Гоцатлинский консервный завод" </t>
  </si>
  <si>
    <t>ООО "Аквариус"</t>
  </si>
  <si>
    <t xml:space="preserve"> Ботлихский район</t>
  </si>
  <si>
    <t xml:space="preserve">ООО ЗБНС "Ириб" </t>
  </si>
  <si>
    <t>г.Махачкала</t>
  </si>
  <si>
    <t xml:space="preserve">ООО "Батыр-бройлер" </t>
  </si>
  <si>
    <t xml:space="preserve">ООО "Кизляр урицкий мясокомбинат" </t>
  </si>
  <si>
    <t xml:space="preserve">ООО "Нива" </t>
  </si>
  <si>
    <t xml:space="preserve">ООО "Орешевка" </t>
  </si>
  <si>
    <t xml:space="preserve">ООО Агрохолдинг "Агрохом" </t>
  </si>
  <si>
    <t>ООО "Кавказ"</t>
  </si>
  <si>
    <t>СПоК "Баркаман"</t>
  </si>
  <si>
    <t>СПоК "Магарамкент"</t>
  </si>
  <si>
    <t>СПоК "Союз"</t>
  </si>
  <si>
    <t>СПоК "Кадар"</t>
  </si>
  <si>
    <t>СПоК "Сила Кавказа"</t>
  </si>
  <si>
    <t>СПоК "Надежда"</t>
  </si>
  <si>
    <t>ИП ГКФХ «Надежда»</t>
  </si>
  <si>
    <t>053102673179</t>
  </si>
  <si>
    <t>-</t>
  </si>
  <si>
    <t>ИП ГКХФ «Милка»</t>
  </si>
  <si>
    <t>053196479304</t>
  </si>
  <si>
    <t>ООО «Шато-Дарго»</t>
  </si>
  <si>
    <t>0515014710</t>
  </si>
  <si>
    <t>субсидия</t>
  </si>
  <si>
    <t>СПК «Аймаумахинский»</t>
  </si>
  <si>
    <t>0527004917</t>
  </si>
  <si>
    <t>ООО «ДКК-СТ»</t>
  </si>
  <si>
    <t>0512087290</t>
  </si>
  <si>
    <t>ООО «Фермер»</t>
  </si>
  <si>
    <t>0510011031</t>
  </si>
  <si>
    <t>СХК А /Ф «Согратль»</t>
  </si>
  <si>
    <t>0510008864</t>
  </si>
  <si>
    <t>КХ «Агрофирма ЧОХ»</t>
  </si>
  <si>
    <t>0510008198</t>
  </si>
  <si>
    <t>0532001894</t>
  </si>
  <si>
    <t>СПК «Тельмана»</t>
  </si>
  <si>
    <t>0532141173</t>
  </si>
  <si>
    <t>СПК «Камилюх»</t>
  </si>
  <si>
    <t>0532011050</t>
  </si>
  <si>
    <t>СПК «Нурова» 1 этап</t>
  </si>
  <si>
    <t>0521010872</t>
  </si>
  <si>
    <t>СПК «Риквани» корчевка</t>
  </si>
  <si>
    <t>0506000936</t>
  </si>
  <si>
    <t>СПК «Партизан»</t>
  </si>
  <si>
    <t>0536008844</t>
  </si>
  <si>
    <t>0536002419</t>
  </si>
  <si>
    <t>0536002426</t>
  </si>
  <si>
    <t>0536011445</t>
  </si>
  <si>
    <t>СПК «Кеди»</t>
  </si>
  <si>
    <t>0537004218</t>
  </si>
  <si>
    <t>ООО «Чилим»</t>
  </si>
  <si>
    <t>Тарумовский  район</t>
  </si>
  <si>
    <t>0531011314</t>
  </si>
  <si>
    <t>0534033919</t>
  </si>
  <si>
    <t>0507005126</t>
  </si>
  <si>
    <t>КФХ «Победа»</t>
  </si>
  <si>
    <t>05100040438</t>
  </si>
  <si>
    <t>ГКФХ «Гаджиева И. М.»</t>
  </si>
  <si>
    <t>052800497034</t>
  </si>
  <si>
    <t>ИП ГКФХ Хайбулаева.Х.О.</t>
  </si>
  <si>
    <t>053101156675</t>
  </si>
  <si>
    <t>ИП ГКФХ «Алибеков.А.М.»</t>
  </si>
  <si>
    <t>053196812587</t>
  </si>
  <si>
    <t>ГКФХ «Саид»</t>
  </si>
  <si>
    <t>052103729672</t>
  </si>
  <si>
    <t>А/Ф «им. Фаталиева»</t>
  </si>
  <si>
    <t>0510001210</t>
  </si>
  <si>
    <t>СХК А/ф «им М. Гаджиева»</t>
  </si>
  <si>
    <t>0510000706</t>
  </si>
  <si>
    <t>СПК «Племхоз-Кулинский»</t>
  </si>
  <si>
    <t>05188000176</t>
  </si>
  <si>
    <t>ООО «Кизляр Урицкий мясокомбинат»</t>
  </si>
  <si>
    <t>СПК «Гацалухский»</t>
  </si>
  <si>
    <t>0536006075</t>
  </si>
  <si>
    <t>05299111678</t>
  </si>
  <si>
    <t>АО «Дарада-Мурада»</t>
  </si>
  <si>
    <t>Гергебельский район</t>
  </si>
  <si>
    <t>0508005753</t>
  </si>
  <si>
    <t>ГКФХ «Шамилов Н.Н.»</t>
  </si>
  <si>
    <t>050502691723</t>
  </si>
  <si>
    <t>ГКФХ «Гертма» Шейхов</t>
  </si>
  <si>
    <t>053100081113</t>
  </si>
  <si>
    <t>0517005580</t>
  </si>
  <si>
    <t>КФХ «Леваши»</t>
  </si>
  <si>
    <t>053199886273</t>
  </si>
  <si>
    <t>СХК «Обох»</t>
  </si>
  <si>
    <t>0510000544</t>
  </si>
  <si>
    <t>КФХ «Алихан»</t>
  </si>
  <si>
    <t>053101562934</t>
  </si>
  <si>
    <t>КФХ «Здоровье»</t>
  </si>
  <si>
    <t>053100968307</t>
  </si>
  <si>
    <t>КФХ «Весна»</t>
  </si>
  <si>
    <t>053101026500</t>
  </si>
  <si>
    <t>052913669</t>
  </si>
  <si>
    <t>0524005863</t>
  </si>
  <si>
    <t>0507054807</t>
  </si>
  <si>
    <t>КФХ Алимирзаева М.М. 1 этап</t>
  </si>
  <si>
    <t>053404334662</t>
  </si>
  <si>
    <t>КФХ Алимирзаева М.М. 2 этап</t>
  </si>
  <si>
    <t>КФХ "Руно" Исаева</t>
  </si>
  <si>
    <t>КФХ Гаджиева П.Б.</t>
  </si>
  <si>
    <t>СПК «Нурова» 2</t>
  </si>
  <si>
    <t>СПК «Риквани» Гидро</t>
  </si>
  <si>
    <t xml:space="preserve">ИП Андрейченко </t>
  </si>
  <si>
    <t>ООО МХП Чародинское</t>
  </si>
  <si>
    <t>КФХ Лоза Алиев А.С.</t>
  </si>
  <si>
    <t>ООО "Мареновский" 2</t>
  </si>
  <si>
    <t>ИП ГКФХ Хайбулаева.Х.О. 2</t>
  </si>
  <si>
    <t>КФХ Расулов Х.И.</t>
  </si>
  <si>
    <t>КФХ "София" Менглимурзаева С.М.</t>
  </si>
  <si>
    <t>053101447956</t>
  </si>
  <si>
    <t>ООО "21 ВЕК"</t>
  </si>
  <si>
    <t>ООО «Кизляр Урицкий мясокомбинат» 2</t>
  </si>
  <si>
    <t>СПК "Кикуни-1"</t>
  </si>
  <si>
    <t>г. Махачкала</t>
  </si>
  <si>
    <t>КФХ Гюлов Т.</t>
  </si>
  <si>
    <t>ГУП "Каспий"</t>
  </si>
  <si>
    <t>СПК "Риза"</t>
  </si>
  <si>
    <t>КФХ "Леваши" 2</t>
  </si>
  <si>
    <t>СПК "Урожай 2015"</t>
  </si>
  <si>
    <t xml:space="preserve">0534034084 </t>
  </si>
  <si>
    <t xml:space="preserve">ООО «Нива»  </t>
  </si>
  <si>
    <t xml:space="preserve">0517004241 </t>
  </si>
  <si>
    <t>СПК «Ибрагим»</t>
  </si>
  <si>
    <t>0534036003</t>
  </si>
  <si>
    <t xml:space="preserve">КФХ Шапиев Ш.Н. </t>
  </si>
  <si>
    <t>051702875751</t>
  </si>
  <si>
    <t>СПК "Сокол"</t>
  </si>
  <si>
    <t>0508102588</t>
  </si>
  <si>
    <t xml:space="preserve">КФХ «Делишес» Мусаев И.Г. </t>
  </si>
  <si>
    <t>0521003441</t>
  </si>
  <si>
    <t>КФХ «Слабур» Гудаев Р.О.</t>
  </si>
  <si>
    <t>052600223011</t>
  </si>
  <si>
    <t>ИП ГКФХ "Ислам" Шапиев Ш.</t>
  </si>
  <si>
    <t>ООО А/ф "Гигант"</t>
  </si>
  <si>
    <t>0517001804</t>
  </si>
  <si>
    <t>АО "Кизляагрокомплекс"</t>
  </si>
  <si>
    <t>ИП ГКФХ "Алиев Р.А."</t>
  </si>
  <si>
    <t>052200680743</t>
  </si>
  <si>
    <t>КФХ "Старт"</t>
  </si>
  <si>
    <t>053196818437</t>
  </si>
  <si>
    <t>Казбековский</t>
  </si>
  <si>
    <t>Кизляский</t>
  </si>
  <si>
    <t>Кумторкалинский</t>
  </si>
  <si>
    <t>Левашинский</t>
  </si>
  <si>
    <t>Курахский</t>
  </si>
  <si>
    <t>С. Стальский</t>
  </si>
  <si>
    <t>Сергокалинский</t>
  </si>
  <si>
    <t>Тарумовский</t>
  </si>
  <si>
    <t>Грантова поддержка "Агростартап" и Грантовая поддержка фермерских хозяйств и СПоК</t>
  </si>
  <si>
    <t>ИП Глава КФХ Абдулаев Адильгерей Асельдерович</t>
  </si>
  <si>
    <t>Кумторкалинский район, с. Коркмаскала</t>
  </si>
  <si>
    <t>055200583590</t>
  </si>
  <si>
    <t>ИП Глава КФХ Салахов Джамал Джабраилович</t>
  </si>
  <si>
    <t>Кумторкалинский район, с. Аджидада, терр.зем.МУП "Янги-Яшав"</t>
  </si>
  <si>
    <t>055201243300</t>
  </si>
  <si>
    <t>ИП Глава КФХ Саидов Магомед Абдурахманович</t>
  </si>
  <si>
    <t>Карабудахкентский район, с. Карабудахкент</t>
  </si>
  <si>
    <t>052206192750</t>
  </si>
  <si>
    <t>ИП Глава КФХ Амирбеков Сиражутин Гаджимагомедович</t>
  </si>
  <si>
    <t>054947282377</t>
  </si>
  <si>
    <t>ИП Глава КФХ Гаджиев Расул Гусейнович</t>
  </si>
  <si>
    <t>Кулинский район, с. Цовкра-1</t>
  </si>
  <si>
    <t>051800227540</t>
  </si>
  <si>
    <t>ИП Глава КФХ Беркиханов Нариман Абдулмукминович</t>
  </si>
  <si>
    <t>055200662933</t>
  </si>
  <si>
    <t>ИП Глава КФХ Ахмедова Гюлширин Маллаевна</t>
  </si>
  <si>
    <t>Дербентский район, с. Нюгди</t>
  </si>
  <si>
    <t>054207931118</t>
  </si>
  <si>
    <t>ИП Глава КФХ Гаджиев Шамиль Закарьяевич</t>
  </si>
  <si>
    <t xml:space="preserve">Кизилюртовский район, с. Кульзеб </t>
  </si>
  <si>
    <t>054606516748</t>
  </si>
  <si>
    <t>ИП Глава КФХ Ахмедов Саид Ахмедович</t>
  </si>
  <si>
    <t>Кизлярский район, с. Огузер</t>
  </si>
  <si>
    <t>051702910815</t>
  </si>
  <si>
    <t>ИП Глава КФХ Гамзатова Чакар Сагидмагомедовна</t>
  </si>
  <si>
    <t>052800497500</t>
  </si>
  <si>
    <t>ИП Глава КФХ Нурадилов Тимур Манбетович</t>
  </si>
  <si>
    <t>Ногайский район, с. Кумли</t>
  </si>
  <si>
    <t>511400357208</t>
  </si>
  <si>
    <t>ИП Глава КФХ Оразбаев Динислам Тавсултанович</t>
  </si>
  <si>
    <t>Ногайский район, с. Коктюбинский</t>
  </si>
  <si>
    <t>052500953575</t>
  </si>
  <si>
    <t>ИП Глава КФХ Арсланбекова Патимат-Захра Магомедовна</t>
  </si>
  <si>
    <t>052200671442</t>
  </si>
  <si>
    <t>ИП Глава КФХ Гамидов Шамиль Русланович</t>
  </si>
  <si>
    <t>053102379089</t>
  </si>
  <si>
    <t>ИП Глава КФХ Зулпукаров Ахмед Магомедзагирович</t>
  </si>
  <si>
    <t>Левашинский район, с. Хаджалмахи</t>
  </si>
  <si>
    <t>052100311319</t>
  </si>
  <si>
    <t>ИП Глава КФХ Ибрагимов Артур Магомедгаджиевич</t>
  </si>
  <si>
    <t>Чародинский район, с. Мукутль, местн. "Куйдутль"</t>
  </si>
  <si>
    <t>053900743253</t>
  </si>
  <si>
    <t>ИП Глава КФХ Дибирасулаев Асадула Зайнудинович</t>
  </si>
  <si>
    <t>Кизилюртовский район, с. Комсомольское (1 км к юго-западу от подстанции "Чирюрт-330 кВт"</t>
  </si>
  <si>
    <t>053301586900</t>
  </si>
  <si>
    <t>ИП Глава КФХ Халилов Азамат Абусолтанович</t>
  </si>
  <si>
    <t>052203336393</t>
  </si>
  <si>
    <t xml:space="preserve">ИП Глава КФХ Таибов Назим Абасович </t>
  </si>
  <si>
    <t>Рутульский район с. Рутул</t>
  </si>
  <si>
    <t>052653259981</t>
  </si>
  <si>
    <t>ИП Глава КФХ Айгумов Шамиль Хапизович</t>
  </si>
  <si>
    <t>Левашинский район с. Леваши</t>
  </si>
  <si>
    <t>052104123387</t>
  </si>
  <si>
    <t>ИП Глава КФХ Айгумов Абдулмажит Айгумович</t>
  </si>
  <si>
    <t>052206165315</t>
  </si>
  <si>
    <t>Ибрагимхалилов Тагир Бахтиярович</t>
  </si>
  <si>
    <t>052601567079</t>
  </si>
  <si>
    <t>ИП Глава КФХ Амаханов Ислам Талибович</t>
  </si>
  <si>
    <t>Магарамкентский район, с. Гильяр</t>
  </si>
  <si>
    <t>052303616676</t>
  </si>
  <si>
    <t>ИП Глава КФХ Курбанмагамедов Аслан Рустамханович</t>
  </si>
  <si>
    <t>052305384276</t>
  </si>
  <si>
    <t>ИП Глава КФХ Мусаидов Мусаид Муталипович</t>
  </si>
  <si>
    <t>Карабудахкентский район, в местности Уйташ</t>
  </si>
  <si>
    <t>051402961174</t>
  </si>
  <si>
    <t>ИП Глава КФХ Асанов Темирхан Аскербиевич</t>
  </si>
  <si>
    <t xml:space="preserve">Ногайский район с. Кунбатар </t>
  </si>
  <si>
    <t>052500485729</t>
  </si>
  <si>
    <t>ИП Глава КФХ Джамалов Айнадин Алимпашаевич</t>
  </si>
  <si>
    <t>Ногайский район с. Кунбатар</t>
  </si>
  <si>
    <t>052500046880</t>
  </si>
  <si>
    <t>ИП Глава КФХ Мусаев Ильяс Магомедович</t>
  </si>
  <si>
    <t>261304841096</t>
  </si>
  <si>
    <t>ИП Глава КФХ Тумалаев Султан Ситикович</t>
  </si>
  <si>
    <t>Лакский район, с. Шовкра</t>
  </si>
  <si>
    <t>052001253803</t>
  </si>
  <si>
    <t>Даудова Нурияханум Акавовна</t>
  </si>
  <si>
    <t>Карабудахкентский район, с. Карабудахкент, местн. "Маргиляв"</t>
  </si>
  <si>
    <t>052204891537</t>
  </si>
  <si>
    <t>ИП Глава КФХ Мукаилов Имирулах Мукаилович</t>
  </si>
  <si>
    <t>Докузпаринский район, с. Авадан</t>
  </si>
  <si>
    <t>054269801574</t>
  </si>
  <si>
    <t>ИП Глава КФХ Сатырова Сабират Магомед-Даировна</t>
  </si>
  <si>
    <t>052500400764</t>
  </si>
  <si>
    <t>ИП Глава КФХ Пахрудинов Мурад Джалалодинович</t>
  </si>
  <si>
    <t>Хасавюртовский район , с/з Большевик</t>
  </si>
  <si>
    <t>053409117799</t>
  </si>
  <si>
    <t>ИП Глава КФХ Гасанов Муслим Муслимович</t>
  </si>
  <si>
    <t>Тарумовский район с. Раздолье</t>
  </si>
  <si>
    <t>051001977762</t>
  </si>
  <si>
    <t>ИП Глава КФХ Магомедов Шамиль Магомедович</t>
  </si>
  <si>
    <t>Кизлярский район с. Малая Арешевка</t>
  </si>
  <si>
    <t>051700343416</t>
  </si>
  <si>
    <t>ИП Глава КФХ Багамаев Гусен Мусаилович</t>
  </si>
  <si>
    <t>Тарумовский район с. Кочубей</t>
  </si>
  <si>
    <t>056203177447</t>
  </si>
  <si>
    <t>ИП Глава КФХ Ибрагимов Рабадан Шахбанович</t>
  </si>
  <si>
    <t>Дербентский район с Селик</t>
  </si>
  <si>
    <t>051100399093</t>
  </si>
  <si>
    <t>ИП Глава КФХ Ханапилов Магомед Алиевич</t>
  </si>
  <si>
    <t>Кизлярский район с. Южное</t>
  </si>
  <si>
    <t>051703673726</t>
  </si>
  <si>
    <t>ИП Глава КФХ Азизова Курбанди Далгатовна</t>
  </si>
  <si>
    <t xml:space="preserve">Хасавюртовский район, с. Тукита </t>
  </si>
  <si>
    <t>053400218640</t>
  </si>
  <si>
    <t>ИП Глава КФХ Газиева Хавади Дибировна</t>
  </si>
  <si>
    <t>Хасавюртовский район с. Тукита</t>
  </si>
  <si>
    <t>053400202680</t>
  </si>
  <si>
    <t>ИП Глава КФХ Серкеров Марат Ширинович</t>
  </si>
  <si>
    <t>054700448164</t>
  </si>
  <si>
    <t>ИП Глава КФХ Баймурзаев Сеперали Хансултанович</t>
  </si>
  <si>
    <t>052500609406</t>
  </si>
  <si>
    <t>ИП Глава КФХ Гучаев Шапи Муслимович</t>
  </si>
  <si>
    <t xml:space="preserve">Кулинский район, с. Кули </t>
  </si>
  <si>
    <t>051801326696</t>
  </si>
  <si>
    <t>ИП Глава КФХ Асланов Магомед Феликсович</t>
  </si>
  <si>
    <t xml:space="preserve">Курахский район, с. Кабир </t>
  </si>
  <si>
    <t>051900833792</t>
  </si>
  <si>
    <t>ИП Глава КФХ Рамазанов Гаджимурад Абасович</t>
  </si>
  <si>
    <t>057203796008</t>
  </si>
  <si>
    <t>ИП Глава КФХ Абачаев Апрел Тагирбегович</t>
  </si>
  <si>
    <t>052908213190</t>
  </si>
  <si>
    <t>ИП Глава КФХ Зарманбетов Динислам Кайтуевич</t>
  </si>
  <si>
    <t>Сулейман-Стальский район, с. Герейхановское-1</t>
  </si>
  <si>
    <t>052501303227</t>
  </si>
  <si>
    <t>ИП Глава КФХ Маллаев Магомедариф Магомедзафирович</t>
  </si>
  <si>
    <t>Хасавюртовский район, с. Эндирей</t>
  </si>
  <si>
    <t>050100364469</t>
  </si>
  <si>
    <t>ИП Глава КФХ Гасанханов Байсултан Умаханович</t>
  </si>
  <si>
    <t>Агульский район, с Шари</t>
  </si>
  <si>
    <t>050600375652</t>
  </si>
  <si>
    <t>ИП Глава КФХ Малачиев Шамиль Малачиевич</t>
  </si>
  <si>
    <t>Рутульский район, участок "Инчхе"</t>
  </si>
  <si>
    <t>616207113967</t>
  </si>
  <si>
    <t>ИП Глава КФХ Кебедов Гаджимагомед Магомедович</t>
  </si>
  <si>
    <t xml:space="preserve">Магармакентский район </t>
  </si>
  <si>
    <t>053101038167</t>
  </si>
  <si>
    <t>ИП Глава КФХ Магомедов Камиль Магомедсаламович</t>
  </si>
  <si>
    <t>Ахтынский район, с. Хрюг</t>
  </si>
  <si>
    <t>ИП Глава КФХ Абдусаламов Рамазан Сиражудинович</t>
  </si>
  <si>
    <t>Гумбетовский район, с. Гадари</t>
  </si>
  <si>
    <t>ИП Глава КФХ Пайзуллаев Калимулла Арсланбекович</t>
  </si>
  <si>
    <t>ИП Глава КФХ Омаркадиев Ильяс Хизриевич</t>
  </si>
  <si>
    <t>Кизлярский район, с. Большая задоевка</t>
  </si>
  <si>
    <t>ИП Глава КФХ Гамзатов Магомедэмин Тажидинович</t>
  </si>
  <si>
    <t>Кизлярский район, с. Тушиловка</t>
  </si>
  <si>
    <t>052999009992</t>
  </si>
  <si>
    <t>ИП Глава КФХ Ханов Магомед Ахмедханович</t>
  </si>
  <si>
    <t>Бабаюртовский район, с. Бабаюрт</t>
  </si>
  <si>
    <t>051002036849</t>
  </si>
  <si>
    <t>ИП Глава КФХ Магомедов Магомед Халирбагинович</t>
  </si>
  <si>
    <t>054804833932</t>
  </si>
  <si>
    <t>ИП Глава КФХ Алиев Тагир Даудович</t>
  </si>
  <si>
    <t>Тарумовский район, с. Карабаглы</t>
  </si>
  <si>
    <t>050700449241</t>
  </si>
  <si>
    <t>ИП Глава КФХ Гусенов Ахмеднаби Нуриевич</t>
  </si>
  <si>
    <t>Тарумовский район, с. Тарумовка</t>
  </si>
  <si>
    <t>053102015638</t>
  </si>
  <si>
    <t>ИП Глава КФХ Максудов Магомед Курбанович</t>
  </si>
  <si>
    <t>Лакский район, с. Багикла</t>
  </si>
  <si>
    <t>056113903461</t>
  </si>
  <si>
    <t>ИП Глава КФХ Шихалиева Земфира Дерметхановна</t>
  </si>
  <si>
    <t xml:space="preserve">Казбековский район, с. Гуни </t>
  </si>
  <si>
    <t>051303047467</t>
  </si>
  <si>
    <t>ИП Глава КФХ Омарова Зайнаб Гираевна</t>
  </si>
  <si>
    <t xml:space="preserve">Шамильский район, с. Тидиб </t>
  </si>
  <si>
    <t>052800081903</t>
  </si>
  <si>
    <t>ИП Глава КФХ Курбанов Давудгаджи Маджидович</t>
  </si>
  <si>
    <t>Левашинский район, с. Хахита</t>
  </si>
  <si>
    <t>052103582250</t>
  </si>
  <si>
    <t>ИП Глава КФХ Акаев Камил Умарович</t>
  </si>
  <si>
    <t>055201094835</t>
  </si>
  <si>
    <t>ИП Глава КФХ Кадирбеков Кадирбек Тагирович</t>
  </si>
  <si>
    <t>Кайтагский район, с. Карацан</t>
  </si>
  <si>
    <t>051401031578</t>
  </si>
  <si>
    <t>ИП Глава КФХ Оруджев Алексей Оруджевич</t>
  </si>
  <si>
    <t xml:space="preserve">Сулейман-Стальский район, с. Касумкент </t>
  </si>
  <si>
    <t>052900500001</t>
  </si>
  <si>
    <t>ИП Глава КФХ Сулейманова Патимат Магомедовна</t>
  </si>
  <si>
    <t>Гунибского района, с. Согратль</t>
  </si>
  <si>
    <t>051002102805</t>
  </si>
  <si>
    <t>ИП Глава КФХ Султанова Асея Алавдиновна</t>
  </si>
  <si>
    <t>200500834070</t>
  </si>
  <si>
    <t>ИП Глава КФХ Гаджиева Гитинепатимат Газимагомедовна</t>
  </si>
  <si>
    <t xml:space="preserve">Тарумовский район, с. Таловка </t>
  </si>
  <si>
    <t>053102924979</t>
  </si>
  <si>
    <t>ИП Глава КФХ Ильясов Магомедсалам Лабазанович</t>
  </si>
  <si>
    <t>Буйнакский район, с. Нижнее-Казанище</t>
  </si>
  <si>
    <t>052205162706</t>
  </si>
  <si>
    <t>ИП Глава КФХ " Вагабов Рустам Маарипович"</t>
  </si>
  <si>
    <t>Кизлярский район с. Болшая Арешевка</t>
  </si>
  <si>
    <t>053301836727</t>
  </si>
  <si>
    <t>ИП Глава КФХ Кадыров Магомед Хабибович</t>
  </si>
  <si>
    <t>053303190809</t>
  </si>
  <si>
    <t>ИП Глава КФХ "Абдурахманов Рашид Камильевич"</t>
  </si>
  <si>
    <t>053102356902</t>
  </si>
  <si>
    <t>ИП Глава КФХ "Абсаматов хаким Серажутдинович"</t>
  </si>
  <si>
    <t>с. Аталнаул, Буйнакский район</t>
  </si>
  <si>
    <t>050708334394</t>
  </si>
  <si>
    <t>ИП Глава КФХ "Аджигеримова Айшат Аджиниязовна"</t>
  </si>
  <si>
    <t>Ногайский район с. Коктюбинский</t>
  </si>
  <si>
    <t>052500753047</t>
  </si>
  <si>
    <t>ИП Глава КФХ "Садиков Курбан Гасанович</t>
  </si>
  <si>
    <t>с. Карагас, Ногайского района</t>
  </si>
  <si>
    <t>052501496762</t>
  </si>
  <si>
    <t>ИП Глава КФХ "Мамаев Давуд Умарович"</t>
  </si>
  <si>
    <t xml:space="preserve">с. Учкент, Кумторкалинского района </t>
  </si>
  <si>
    <t>055201346024</t>
  </si>
  <si>
    <t>ИП Глава КФХ "Набиев Амирхан Курбанович"</t>
  </si>
  <si>
    <t>с. Нечаевка Кизилюртовский района</t>
  </si>
  <si>
    <t>054603030420</t>
  </si>
  <si>
    <t>ИП Глава КФХ "Бексултанова Дайганат Асютдиновна"</t>
  </si>
  <si>
    <t>с. Учкент, Кумторкалинского района</t>
  </si>
  <si>
    <t>055201147269</t>
  </si>
  <si>
    <t>ИП Глава КФХ "Халидшаева Марьям Абдулмаликовна"</t>
  </si>
  <si>
    <t>с. Голотль, Шамильского района</t>
  </si>
  <si>
    <t>057103729262</t>
  </si>
  <si>
    <t>ИП Глава КФХ "Гаджиев Мурадис Чаландаргаджиевич"</t>
  </si>
  <si>
    <t>с. Верхнее Ишкарты, Буйнакского района</t>
  </si>
  <si>
    <t>050700366027</t>
  </si>
  <si>
    <t>ИП Глава КФХ "Курганова Менлихан Аджигайтаровна"</t>
  </si>
  <si>
    <t>МО СП "Арсланбековский"</t>
  </si>
  <si>
    <t>052501079261</t>
  </si>
  <si>
    <t>ИП Глава КФХ "Шахбанова Хава Рабадановна"</t>
  </si>
  <si>
    <t>с. Ицари, Дахадаевского района</t>
  </si>
  <si>
    <t>051101293029</t>
  </si>
  <si>
    <t>ИП Глава КФХ "Гасанов Магомед Гасанович"</t>
  </si>
  <si>
    <t>с. Хахита, Левашинского района</t>
  </si>
  <si>
    <t>052101156497</t>
  </si>
  <si>
    <t>ИП Глава КФХ "Багандова Лайла Назировна"</t>
  </si>
  <si>
    <t>с. Карабудахкент, Карабудахкентского района</t>
  </si>
  <si>
    <t>052203136570</t>
  </si>
  <si>
    <t>ИП Глава КФХ "Абдусаламов Али Абдусаламович"</t>
  </si>
  <si>
    <t>х. М. Горького, Тарумовского района</t>
  </si>
  <si>
    <t>053100234708</t>
  </si>
  <si>
    <t>ИП Глава КФХ "Халидов Мужаитгаджи Халидович"</t>
  </si>
  <si>
    <t>с. Шамхалянгиюрт, Кизлюртовского района</t>
  </si>
  <si>
    <t>055201709077</t>
  </si>
  <si>
    <t>ИП Глава КФХ "Черкесов Салих Ахмединович"</t>
  </si>
  <si>
    <t>с. Килятль, Гумбетовского района</t>
  </si>
  <si>
    <t>052401119873</t>
  </si>
  <si>
    <t>ИП Глава КФХ "Гусенбеков Эйзудин Казанбекович"</t>
  </si>
  <si>
    <t>с. Уллугагаг, Сулейманстальского района</t>
  </si>
  <si>
    <t>052900870179</t>
  </si>
  <si>
    <t>ИП Глава КФХ "Хайбулаев Гаджи Магомедович"</t>
  </si>
  <si>
    <t>с. Дагбаш, Шамильского района</t>
  </si>
  <si>
    <t>051600801704</t>
  </si>
  <si>
    <t>ИП Глава КФХ "Мамаева Гульнара Шахсолотановна"</t>
  </si>
  <si>
    <t>с. Казмааул, Хасавюртовский район</t>
  </si>
  <si>
    <t>054405178009</t>
  </si>
  <si>
    <t>ИП Глава КФХ "Магомедовой Пирдаз Омаровне"</t>
  </si>
  <si>
    <t>Бабаюртовский район, МУП "Сулевкентский"</t>
  </si>
  <si>
    <t>053402675931</t>
  </si>
  <si>
    <t>ИП ГКФХ "Керимова Анюба Игитовна"</t>
  </si>
  <si>
    <t>РД, Ахтынский район, с.Фий участок Каву</t>
  </si>
  <si>
    <t>050401608670</t>
  </si>
  <si>
    <t>ИП ГКФХ "Магомедов Шамиль Гитинагаджиевич"</t>
  </si>
  <si>
    <t>в 10 км. от 
с. Хотода шамильского р-на</t>
  </si>
  <si>
    <t>052802015631</t>
  </si>
  <si>
    <t>ИП ГКФХ "Исмаилов Ахмед Ибрагимович"</t>
  </si>
  <si>
    <t>с. Новогеоргиевка Тарумовского района</t>
  </si>
  <si>
    <t>053100136010</t>
  </si>
  <si>
    <t>ИП Глава КФХ "Саидов Магомед Насирудинович"</t>
  </si>
  <si>
    <t>Кизлярский район с. Новый Терек</t>
  </si>
  <si>
    <t>051708229458</t>
  </si>
  <si>
    <t>ИП Глава КФХ Магомедов Назир Ражабович</t>
  </si>
  <si>
    <t>с. Октябрьское , Хасавюртсокского района</t>
  </si>
  <si>
    <t>ИП Глава КФХ "Гаджибалаева Назлу Гаджиагаевна"</t>
  </si>
  <si>
    <t>с. Картас-Казмаляр, Магарамкентский район</t>
  </si>
  <si>
    <t>054202841460</t>
  </si>
  <si>
    <t>с.Утамыщ Каякентского района</t>
  </si>
  <si>
    <t>с.Митлиуриб Шамильского района</t>
  </si>
  <si>
    <r>
      <t xml:space="preserve">ООО </t>
    </r>
    <r>
      <rPr>
        <sz val="12"/>
        <color indexed="8"/>
        <rFont val="Times New Roman"/>
        <family val="1"/>
      </rPr>
      <t>«Капиталинвест»</t>
    </r>
  </si>
  <si>
    <r>
      <t>с</t>
    </r>
    <r>
      <rPr>
        <sz val="12"/>
        <color indexed="8"/>
        <rFont val="Times New Roman"/>
        <family val="1"/>
      </rPr>
      <t>. Эминхюр С-Стальский район</t>
    </r>
  </si>
  <si>
    <t>с. Ашага-стал Картас С-Стальский район</t>
  </si>
  <si>
    <t>с. Алкадар С-Стальский район</t>
  </si>
  <si>
    <t>с. Рахата Ботлихский район</t>
  </si>
  <si>
    <t>с. Миарсо Ботлихский район</t>
  </si>
  <si>
    <t>с. Ичин С-Стальский район</t>
  </si>
  <si>
    <t>с. Хосрех Кулинский район</t>
  </si>
  <si>
    <t>с. Тлярата Гумбетовский район</t>
  </si>
  <si>
    <t>ООО "Академия спорта"</t>
  </si>
  <si>
    <t>с. Н-Казанище Буйнакский район, с. Ахты Ахтынский район</t>
  </si>
  <si>
    <t>ООО "Нива"</t>
  </si>
  <si>
    <t>с. Сар-Сар Кизлярский район</t>
  </si>
  <si>
    <t>ООО "Анджипромстрой"</t>
  </si>
  <si>
    <t>с. Азад -оглы Магарамкентский район</t>
  </si>
  <si>
    <t>ООО "Инвестстройхолдинг"</t>
  </si>
  <si>
    <t>с. Башлыкент Каякентский район</t>
  </si>
  <si>
    <t>ООО"Стройоригинал"</t>
  </si>
  <si>
    <t>с. Харбук Дахадаевский район</t>
  </si>
  <si>
    <t>ООО "Бетон"</t>
  </si>
  <si>
    <t>с. Ахты, Ахтынский район</t>
  </si>
  <si>
    <t>положительная динамика</t>
  </si>
  <si>
    <t xml:space="preserve">Соглашением  от 23 декабря 2019 года № 082-09-2020-091, заключенным между Минсельхозом России и Правительством РД, предусмотрено в рамках «стимулирующей» субсидии финансирование мероприятий  на создание  крестьянских (фермерских) хозяйств,по поддержке по начинающим фермерам было предусмотренно – 63,4 млн рублей, в т.ч. РБ – 3,2 млн рублей;
Индикатором использования данных средств является количество КФХ, осуществивших проекты создания и развития своих хозяйств, который  Соглашением на 2020 год установлен в размере 27 хозяйств.
На вышеуказанные мероприятие зарегистрировано  117 заявок. По результатам проведенных конкурсных мероприятий, направленных на отбор претендентов на получение грантовой поддержки в виде субсидии, 38 крестьянских (фермерских) хозяйств признано получателями государственной поддержки, и  создано на сельских территориях республики 75 новых постоянных рабочих мест.
</t>
  </si>
  <si>
    <t>Соглашением  от 23 декабря 2019 года № 082-09-2020-091, заключенным между Минсельхозом России и Правительством РД, предусмотрено в рамках «стимулирующей» субсидии финансирование мероприятий по грантовой поддержке, направленной на  развитие крестьянских (фермерских) хозяйств, по семейным фермерам было предусмотренно -  225,3 млн рублей, в т.ч. РБ – 11,2 млн рублей.
Индикатором использования данных средств является количество КФХ, осуществивших проекты создания и развития своих хозяйств, который Соглашением на 2020 год установлен в размере 18 хозяйств.
На вышеуказанные мероприятие зарегистрировано  46 заявок. По результатам проведенных конкурсных мероприятий, направленных на отбор претендентов на получение грантовой поддержки в виде субсидии, 21 крестьянских (фермерских) хозяйств признано получателями государственной поддержки, и  создано на сельских территориях республики 57 новых постоянных рабочих мест.</t>
  </si>
  <si>
    <t xml:space="preserve">      Кизилюртовский</t>
  </si>
  <si>
    <t xml:space="preserve">         Буйнвкский</t>
  </si>
  <si>
    <t>92,0</t>
  </si>
  <si>
    <t xml:space="preserve"> -4,0</t>
  </si>
  <si>
    <t>План исследований сельскохозяйственных животных  на хронически протекающие заболевания  не выполнен на 4 %, из-за уменьшения поголовья скота и плохой упитанности</t>
  </si>
  <si>
    <t xml:space="preserve"> - 3,0</t>
  </si>
  <si>
    <t>Плановые показатели охват иммунизации сельскохозяйственных животных против инфекционных заболеваний не выполнен на 3 % из за несвоевременной поставки вакцин и истощеностью скота</t>
  </si>
  <si>
    <t>0,023</t>
  </si>
  <si>
    <t xml:space="preserve"> -0,001</t>
  </si>
  <si>
    <t>Заболеваемость животных инфекционными болезнями увеличилось на 0,001%  за счет заболеваемостью КРС лейкозом.</t>
  </si>
  <si>
    <t xml:space="preserve"> +0,09</t>
  </si>
  <si>
    <t xml:space="preserve">Заболеваемость бруцеллезом сельскохозяйственных животных уменьшилось на  0,09% </t>
  </si>
  <si>
    <t xml:space="preserve"> - 100</t>
  </si>
  <si>
    <t xml:space="preserve">  Людей из группы риска против бруцеллеза не привиты из-за отсутствия показаний</t>
  </si>
  <si>
    <t xml:space="preserve">Охват иммунизацией скота против бруцеллеза не выполнен на  10 %. Причиной не выполнения послужило:                                                                             1) Получение племенного статуса 13 хозяйств по выращиванию МРС с численностью овец более 30 тыс.голов   по требованиям предъявляемым к племенным хозяйствам  не подежит вакцинации МРС против бруцеллеза.                                                               2) Откорм 300 тыс.голов, с последующей реализацией в субъектах Российской Федерации.   3)Некондиционной упитанностью части скота на равнинной зоне Республики Дагестан.   </t>
  </si>
  <si>
    <t xml:space="preserve"> +1,4</t>
  </si>
  <si>
    <t xml:space="preserve">заболеваемость людей уменьшилось  на 1,4 % </t>
  </si>
  <si>
    <t xml:space="preserve"> -17,6</t>
  </si>
  <si>
    <t xml:space="preserve">В связи с выявлением инфицированных животных в большом количестве соответственно увеличилось и гемотологически больных. </t>
  </si>
  <si>
    <t xml:space="preserve">  -1,35</t>
  </si>
  <si>
    <t>Доля инфицированных за очетный период составляет 1,35 %, оно связано спецификой болезни и охватом исследований большого количества животных.</t>
  </si>
  <si>
    <t xml:space="preserve"> - 3,3</t>
  </si>
  <si>
    <t>С выявлением больного скота увеличиваются и неблагополучные пункты по лейкозу КРС.</t>
  </si>
  <si>
    <t xml:space="preserve">За период с 01.01.2020г по 31.12.2020г. на противоэпизоотические мероприятия, оплачиваемые за счет средств федерального бюджета в Республику Дагестан поступило лекарственных средств и препаратов для ветеринарного применения на сумму 176,451млн рублей, что составляет 100 % от заявленного. </t>
  </si>
  <si>
    <t xml:space="preserve">На эти цели не предусмотренны финансовые средства </t>
  </si>
  <si>
    <t>На  2020г, по выполнению данной  подпрограммы были выделены финансовые средства на сумму 3436,6 тыс руб. На эту сумму для ветеринарных подразделений запланированно приобрести халаты, пробирки, средства для  проведения дезинфекционных мероприятий. За отчетный год исследованно на бруцеллез  1203,3 тыс. голов животных, что составляет 85 % от плана. При этом выявлено больных 1564 голов, что составляет 0,13 %</t>
  </si>
  <si>
    <t>На реализацию данной  подпрограмму в 2020 году финансовые средства не были предусмотрены. Не смотря на отсуствие финансирования профилактические мероприятия проведены в полном оъеме, в том числе исследованно на лейкоз 660,65 тыс. голов, что составляет 136 %, при этом выявлено положительно реагирующих  8925 голов, что составляет 1,35 %</t>
  </si>
  <si>
    <t>Причинами невыполнения индикаторов по закладке новых виноградников являются:  1. Отсутствие у виноградарческих предприятий, КФХ , ИП собственных оборотных средств для закладки новых виноградников.Низкая фактическая рентабельность производства винограда, при существующих закупочных ценах на виноград в 18-20 рублей за кг продукции, при базисной сахаристости 16 %, не позволяет эффективно и безубыточно вести хозяйственную деятельность. 2. Сложности возникающие у большинства фермеров при оформлении земельных участков для закладки новых виноградников.</t>
  </si>
  <si>
    <t xml:space="preserve">Предоставление субсидий в 2020 году из республиканского бюджета Республики Дагестан на закладку и (или) уход за виноградниками, включая питомники, в том числе на установку шпалеры, и (или) противоградовой сетки, и (или) на раскорчевку выбывших из эксплуатации виноградников сельскохозяйственным товаропроизводителям, осуществляющие производственную деятельность на территории Республики Дагестан (за исключением граждан, ведущих личное подсобное хозяйство, и сельскохозяйственных кредитных потребительских кооперативов), а также  организации и индивидуальные предприниматели, осуществляющие производство, первичную и (или) последующую (промышленную) переработку  сельскохозяйственной продукции при наличии у них площадей виноградников, осуществлялось согласно Постановлению Правительства Республики Дагестан от 15 апреля 2020 года № 71 «Порядок предоставления субсидий из республиканского бюджета Республики Дагестан на закладку и (или) уход за виноградниками и (или) на 1 килограмм винограда собственного производства и (или) виноматериала, произведенного из винограда собственного производства, реализованного и (или) отгруженного на переработку».
На 2020 год было предусмотрено бюджетных средств  на закладку и уход за виноградниками в сумме  196,404 млн. руб. , в том числе из федерального бюджета – 186,584 млн. руб., из республиканского бюджета - 9,82 млн.руб.  Выделенные средства освоены в полном объеме. Данный вид господдержки позволил сельхозтоваропроизводителям республики в 2020 году произвести посадку новых виноградников на площади 376,0 га.
</t>
  </si>
  <si>
    <t xml:space="preserve">     Освоение средств из республиканского бюджета Республики Дагестан на 1 килограмм винограда собственного производства и (или) виноматериала, произведенного из винограда собственного производства, реализованного и (или) отгруженного на переработку осуществляется согласно Порядка предоставления субсидий из республиканского бюджета Республики Дагестан на закладку и (или) уход за виноградниками и на 1 килограмм винограда собственного производства и (или) виноматериала, произведенного из винограда собственного производств, реализованного и (или) отгруженного на переработку, утвержденного постановлением Правительства Республики Дагестан от  15.04.2020 г. № 71.
     На эти цели в 2020 году было предусмотренно  бюджетных средств в сумме 159,5 млн. руб., которые освоены в полном объеме, из них из федерального бюджета  151,525 млн. руб., из республиканского бюджета – 7,975 млн руб.
     В 2020 году собран урожай винограда в объеме 208,9 тыс. тонн, что на 28,0 тыс. тонн больше предусмотренного по Госпрограмме и является рекордом за последние 30 лет. Из свего объема собранного винограда на переработку  направлено 145,5 тыс. тонн, а объем реализации винограда  в свежем виде составил 63,4 тыс. тонн.</t>
  </si>
  <si>
    <t>На реализацию данного мероприятия в 2020 году было  предусмотрено 24185,0 тыс. рублей, по итогам года освоено 100 % выделенных средств.
Отловлено за 2020 год 4107 животных без владельцев, которые стерилизованы, кастрированы, вакцинированы и возвращены в прежние места их обитания.</t>
  </si>
  <si>
    <t xml:space="preserve">Оценка объемов финансирования реализации мероприятий государственных программ Республики Дагестан 
 на 01.01.2021  года, млн рублей                                                                                                                                                                                                                                                                                  
                                                                                                                                                                                                                                                                                                                                                                                                                                                                                                                                            </t>
  </si>
  <si>
    <t xml:space="preserve"> В  2020  году сельхозтоваропроизводителями республики приобретено 402 единицы сельскохозяйственных машин и агрегатов  (в том числе 101 трактор, 14 зерноуборочных комбайнов ) на общую сумму  591,4 млн. руб., что  в 1,54 раза превышает объемы закупок за  2019 год. Источники приобретения  собственные средства,   средства республиканского и федерального лизинга.</t>
  </si>
  <si>
    <t xml:space="preserve">  В 2020 году средства  на увеличение уставного капитала АО "Дагагроснаб" не предусмотрены.  </t>
  </si>
  <si>
    <t xml:space="preserve">     В 2020 году на эти цели в республиканском бюджете РД было предусмотрено 100,0  млн рублей и за 2020 год осуществлено субсидирование 256 ед. сельскохозяйственной техники на 100,0 млн. руб. ( в том числе 66 тракторов).
</t>
  </si>
  <si>
    <t xml:space="preserve">В 2020 продолжается работа по расширению сети МТС и укреплению их технического потенциала , в частности доукомплектована сельскохозяйственной техникой Хасавюртовскаяская МТС и МТС при АО "Дагагроснаб", которыми закуплено 26 ед. различной сельскохозяйственной техники более чем на 18,0 млн. руб. (в том числе 3  трактора).  </t>
  </si>
  <si>
    <t>В республике не применияются методы биотехнологии для преработки отходов сельскохозяйственного производства</t>
  </si>
  <si>
    <t xml:space="preserve">Согласно порядка предоставления грантовой поддержки на развитие материально-технической базы СПоК, грантаполучатель обязан создать 20 процентов рабочих мест от общего количества предусмотренных к созданию рабочих мест.   </t>
  </si>
  <si>
    <t xml:space="preserve"> Количество сельскохозяйственных потребительских кооперативов, развивающих свою материально-техническую базу с помощью грантовой поддержки
</t>
  </si>
  <si>
    <t>В связи с уменьшением поставок молока на переработку и покупательского спроса в условиях распространения новой коронавирусной инфекции.</t>
  </si>
  <si>
    <t>На реализацию ведомственной целевой программы в 2020 году предусмотрены бюджетные средства в сумме 17820 тыс. рублей. Оказана государственная поддержка ООО "Нива" - 12610,079 тыс. рублей, СПК "Риск" - 3466,801 тыс. рублей, ООО Агрофирма "Арешевка" - 1743,120 тыс. рублей. Это позволило ввести дополнительные мощности по прозводству рисовой крупы. В 2020 году в республике произведено 11337,44 рисовой крупы (135,5% к уровню 2019г.).</t>
  </si>
  <si>
    <t xml:space="preserve">На реализацию ведомтсвенной целевой программы в 2020 году предусмотрены бюджетные средства  в объеме 32180 тыс. рублей. Оказана государственная поддежка ООО "КУМК" - 12142,246 тыс. рублей, ООО "Батыр-бройлер" - 19002,585 тыс. рублей, ООО "Курбансервис" - 1035,169 тыс. рублей. Введены дополнительные мощности по производству и переработке продукции животноводства.Это позволило увеличить объемы переработки мяса  на - 31,9 % к уровню 2019  года, производство мяса птицы на - 56,9 %, производство колбасных изделий на- 93 %. </t>
  </si>
  <si>
    <t xml:space="preserve">Субсидии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t>
  </si>
  <si>
    <t>Соглашением от 20 декабря 2019 года № 082-09-2020-006, заключенными между Минсельхозом России и Правительством РД, предусмотренного в рамках "компенсирующей" субсидии на финансирование мероприятий  на проведение агротехнологических работ, повышение уровня экологической безопастности сельскохозяйственного производства, а также на повышение плодородия и качества было предусмотренно 95 631 578 рублей. Государтсвенная поддержка оказана сельхозтоваропроизводителям в полном объеме. Индикатором использования данных средств является доля  посевной площади занятой зерновыми, зернобобовыми и кормовыми сельскохозяйственными культурами. По итогам 2020 года    господдержку получили 121 сельхозтоваропроизводитель . В 2020 году государственная поддержка оказывалась за посевную площадь этого же года.    В 2020 году просубсидированно 58053,8  га.</t>
  </si>
  <si>
    <t>В настоящее время разрабатывается Порядок  предоставления субсидий на возмещение части затрат на развитие отдельных подотраслей растениеводства, а также сельскохозяйственного страхования в области растениеводства на 2021 год в соответствии с новыми требованиями федерального законодательства.</t>
  </si>
  <si>
    <t xml:space="preserve">Соглашением  от 20 декабря 2019 года № 082-09-2020-006, заключенным между Минсельхозом России и Правительством РД, предусмотрено в рамках «компенсирующей» субсидии финансирование мероприятий на поддержку элитного семеноводства было предусмотренно 10,0 млн.рублей. Государтсвенная поддержка оказана сельхозтоваропроизводителям в полном объеме.Индикатором использования данных средств является доля площади, засеваемой элитными семенами, в общей площади посевов, занятой семенами сортов растений.  В  2020 году господдержку получили 30 хозяйств с использованием посевного материала категории " Элита".   Сев проведен на площади 4981 га,в т.ч. 915,4 га - посевы риса сорт Регул и Хазар и озимых зерновых культур на площади 4065,6га. сорт Гром, Идиллия, Таня, Петровчанка и Безостая - 100. При общей посевной площади 160,7 тыс.га  доля высева элитным посевным  материалом состовляет 3,1 %. </t>
  </si>
  <si>
    <t>В настоящее время разрабатывается Порядок  предоставления субсидий на возмещение части затрат на развитие отдельных подотраслей растениеводства, а также сельскохозяйственного страхования в области растениеводства на 2021 год в соответствии с новыми требованиями федерального законодательства. Предусмотреть в 2021 году увеличение средств на поддержку элитного семеноводства до 15,0 млн рублей.</t>
  </si>
  <si>
    <t xml:space="preserve">Субсидии на уплату страховых премий, начисленных по договорам сельскохозяйственного страхования в области  растениеводства
растениеводства и животноводства
</t>
  </si>
  <si>
    <t xml:space="preserve">Рассмотреть возможность субсидирования 100% суммы страховой премии в целях стимулирования сельхозтоваропроизводителей к заключению договоров страхования. </t>
  </si>
  <si>
    <t xml:space="preserve">Соглашением от 23.12.2020 года № 082-09-2020-021, заключенным между Минсельхозом России и Правительством Республики Дагестан, предусмотрено в рамках "стимулирующей" субсидии финансирование мероприятий на закладку и уход за многолетними насаждениями было выделено 371,6 млн. рублей.Государтсвенная поддержка оказана сельхозтоваропроизводителям в полном объеме.  Субсидии на закладку и уход за многолетними насаждениями получили 48 сельхозтоваропроизводителей. По итогам 2020 года садоводы республики при плане 917,0 га  посадили 1207,6 га, из которых 686,4 га интенсивного типа.  Хорошие результаты показали ООО «Паласа» С.Стальского района,  посадил в этом году  60 га суперинтенсивного  сада и 280 га садов традиционного типа, ИП Глава КФХ Алимирзаева М.М. Хасавюртовского района  -  100 га садов интенсивного типа, ООО "Аквалит" Кизилюртовского района - 25 га суперинтенсивных садов, ИП Глава КФХ Аликиличева П.А.Кизилюртовского района - 90 га  садов интенсивного типа, ООО "Анжелина АТР" Дербентского района провели закладку супер интенсивного сада на площади 74 га.  </t>
  </si>
  <si>
    <t xml:space="preserve">В настоящее время разрабатывается Порядок предоставления субсидий на возмещение части затрат на закладку и уход за многолетними насаждениями на 2021 год в соответствии с новыми требования федерального законодательства. </t>
  </si>
  <si>
    <t xml:space="preserve"> В 2020 году специалистами «Россельхозцентра по РД проведено обследование на площади  360 тыс.га,  отрождение саранчовых вредителей выявлено на площади 133 тыс.га, обработано 117 тыс. га из них авиацией 55 тыс.га.</t>
  </si>
  <si>
    <t xml:space="preserve">Приняты все меры по недопущению нанесения ущерба сельскому хозяйству.  Выделение дополнительных средств для приобретения в текущем году преапаратов в целях создания резерва. </t>
  </si>
  <si>
    <t xml:space="preserve">В текущем году средства на эти цели не выделялись </t>
  </si>
  <si>
    <t xml:space="preserve">Показатель не выполнен из-за неблагоприятных природно климатических условий, в частности  весенне -летний период был очень засушливым. </t>
  </si>
  <si>
    <t>В 2020 году филиалу Дагестанской опытной станции ФГБНУ ВИР им. Н.И. Вавилова Дербентского района по выращиванию зерновых и овощных культур выделен грант в размере 7,5 млн рублей на проиобретение оборудования для микроклонарной лаборатории.</t>
  </si>
  <si>
    <t xml:space="preserve">Государственная поддержка по данному направлению не производится </t>
  </si>
  <si>
    <t xml:space="preserve">Считаем необходимым рассмотреть возможность оказания государственной  поддержки в части субсидирования затрат за потребленный газ или за 1 килограмм произведенной и реализованной продукции </t>
  </si>
  <si>
    <t>В 2021 году предстоит провести  открытый аукцион на закупку оборудования.</t>
  </si>
  <si>
    <t>из 121 проведенных ярмарок 5- республиканские и 117 ярмарки выходного дня, проведенных в городах республики</t>
  </si>
  <si>
    <t xml:space="preserve">      В рамках реализации данного мероприятия в 2020 году совместно с Минпромторгом РД и администрациями  городских округов было проведено 5 республиканских сельскохозяйственных ярмарок на территории городов Махачкалы, Буйнакск и Кизилюрт. 
Кроме того  было проведено 117 ярмарок выходного дня во всех городах республики: 
       В 2020 году в целях достойного представления республики проведена работа по организации экспозиции республики в режиме онлайн XXII Российской агропромышленной выставки «Золотая осень-2020», приуроченной к празднованию Дня работника сельского хозяйства и перерабатывающей промышленности, на которой республику на масштабном мероприятии представили 20 ведущих предприятий АПК региона.
      Совместно с управлением растениеводства проведена работа по организации экспозиции республики в режиме онлайн Всероссийского Дня поля-2020, проведенного в Брянской области 9-11 июля 2020 года.
      Проведена работа по участию в 1-ом национальном конкурсе региональных брендов продуктов питания «Вкусы России» в целях ознакомления потребителей России с многообразием вкусов Дагестана и демонстрации потенциала развития и продвижения республиканских брендов продуктов питания в торговые сети России: «дагестанская баранина», «дагестанская сушеная колбаса», «дагестанский овечий сыр», «дагестанский чай», «дагестанский урбеч», «дагестанские абрикосовые нектары». 
      По итогам проведенной работы бренд «дагестанская баранина» стал победителем номинации «На всю страну», что позволит производителям баранины осуществлять поставки в торговую сеть «Магнит». 
</t>
  </si>
  <si>
    <t xml:space="preserve">                                                                    </t>
  </si>
  <si>
    <t xml:space="preserve">Отчет о ходе реализации государственных программ   Республики Дагестан   на  01.01.2021 г.
                                                                                                                                                                                                                             </t>
  </si>
  <si>
    <t xml:space="preserve">Прирост объема сельскохозяйственной продукции, произведенной в отчетном году крестьянскими (фермерскими) хозяйствами, включая индивидуальных предпринимателей, получившими грантовую поддержку, за последние пять лет, (включая отчетный год), по отношению к предыдущему году
</t>
  </si>
  <si>
    <t>По данным Территориального органа Федеральной службы государственной статистики Российской Федерации по Республике Дагестан на 01.01. 2021 года производство молока во всех категориях хозяйств составило 932,1 тыс. тонн, что составляет 100 % от показателя индикатора госпрограммы и 102,1 % к показателю аналогичного периода 2020 года.</t>
  </si>
  <si>
    <t>По данным Территориального органа Федеральной службы государственной статистики Российской Федерации по Республике Дагестан на 01.01. 2021 года производство молока в СХО, К(Ф)Х, ИП в составило 317,7 тыс. тонн, что составляет 100,8 % от показателя индикатора госпрограммы и 102,1 % к показателю аналогичного периода 2020 года.</t>
  </si>
  <si>
    <t>По данным Территориального органа Федеральной службы государственной статистики Российской Федерации по Республике Дагестан на 01.01. 2021 года производство скота и птицы на убой в живом весе в хозяйствах всех категорий  составило 264,3 тыс. тонн, что составляет 102,4 % от показателя индикатора госпрограммы и 101,3  % к показателю аналогичного периода 2020 года.</t>
  </si>
  <si>
    <t>По данным Территориального органа Федеральной службы государственной статистики Российской Федерации по Республике Дагестан на 01.01. 2021 года производство шерсти во всех категориях хозяйств составила 14,5 тыс. тонн, что составляет 100 % от показателя индикатора госпрограммы и 110,5 % к показателю аналогичного периода 2020 года.</t>
  </si>
  <si>
    <t>Поголовье крупного рогатого скота специализированных мясных пород и помесного скота, полученного от скрещивания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составило 53,4 тыс. голов, что составляет 100,4 %   от показателя индикатора текущего года.</t>
  </si>
  <si>
    <t xml:space="preserve">Племенными хозяйствами реализовано 33423  голов племенного молодняка, что составляет 15,3 % от количества молодняка  необходимого реализовать в 2020 году. Также реализовано племенное поголовье кур кросса "РОСС-308" в колическтве 2230 голов. </t>
  </si>
  <si>
    <t xml:space="preserve">Соглашением  от 20 декабря 2019 года № 082-09-2020-006, заключенным между Минсельхозом России и Правительством РД, предусмотрено в рамках «компенсирующей» субсидии финансирование мероприятий на уплату страховых премий, начисленных по договорам сельскохозяйственного страхования в области  растениеводства было выделено 237,243 рублей. Государтсвенная поддержка оказана сельхозтоваропроизводителям в полном объеме.Индикатором использования данных средств является доля застрахованной посевной (посадочной) площади в общей посевной  (посадочной) площади (в условных единицах площади составляет 1240 у.е.га). 
в 2020 году сельхозтоваропроизводителями республики СПК «Риск»ООО, «Аверьяновка»,СПК «Колхоз Вперед»
Кизлярского района заключено 3 договора сельскохозяйственного страхования урожая озимых культур. Застрахованная  площадь сельхозкультур составила 1800 у.е. га, общая страховая стоимость по которым составляет 21,205 млн рублей. Договора заключены со страховой компанией САО Страховая Компания «ВСК».
Доля застрахованных посевных площадей  составила 1,1 %.
На 01.01.2021 года численность застрахованного поголовья сельскохозяйственных животных  в общем поголовье сельскохозяйственных животных составила 171340 голов, что составляет 3 % от общего поголовья с/х животных и 100 % от показателя целевого индикатора госпрограммы.                                                                                                                                                                                                                                                                                             </t>
  </si>
  <si>
    <t xml:space="preserve">На рализацию ведомственных программ в животноводстве не выделено средств, поэтому они не реализуются </t>
  </si>
  <si>
    <t>101 трактор; 14- зерноуборочных комбайнов</t>
  </si>
  <si>
    <t>101% и 140%</t>
  </si>
  <si>
    <t>Выполнение планового значения индикатора составило 100,5%</t>
  </si>
  <si>
    <t xml:space="preserve">В связи с введенными ограничительными мероприятиями, а также отсутствием собственных оборотных средств у сельхозтоваропроизводителей работы по бурению артезианских скважин не смогли выполнить в установленные сроки. </t>
  </si>
  <si>
    <t xml:space="preserve">
Мероприятие реализуется ФГБУ "Минмелиоводхоз".</t>
  </si>
  <si>
    <t>льготных кредитов на развиие сельского хозяйства в 2020 году не выдано</t>
  </si>
  <si>
    <t>Вывод об эффективности программы</t>
  </si>
  <si>
    <t>Итоговая сводная оценка(баллов)</t>
  </si>
  <si>
    <t>Предложения по дальнейшей реализации государственной программы</t>
  </si>
  <si>
    <t>Эффективность возросла</t>
  </si>
  <si>
    <t>Эффективность на уровне</t>
  </si>
  <si>
    <t>Эффективность снизилась</t>
  </si>
  <si>
    <t>Оценка эффективности реализации государственной программы Республики Дагестан "Развитие сельского хозяйства и регулирование рынков сельскохозяйственной продукции, сырья и продовольствия" за 2020 год</t>
  </si>
  <si>
    <t>Отклонение (в %), (достигнуто/утверждено)*100%</t>
  </si>
  <si>
    <t>оценка в баллах (отклонение- 100)</t>
  </si>
  <si>
    <t>95,8</t>
  </si>
  <si>
    <t>96,9</t>
  </si>
  <si>
    <t>0,0</t>
  </si>
  <si>
    <t>104,5</t>
  </si>
  <si>
    <t>56,3</t>
  </si>
  <si>
    <t>59,1</t>
  </si>
  <si>
    <t>Сохранены существующие 547 рабочих мест и созданы новых высокотехнологических рабочих мест 510.</t>
  </si>
  <si>
    <t xml:space="preserve">      1.   «Реконструкция межхозяйственного магистрального канала Старый Терек с сооружениями, коллекторов  и Копайского гидроузла Старо-Теречной оросительной системы (1 этап), Кизлярский район, Республика Дагестан».В 2020г. выполнены: Земляные работы-1638,32м3, Устр.подъемных механизмов- 17 компл.; Демонтаж и монтаж затворов-24,8 тн; Использован Бетон М400-239,88 м3, Арматура-2616 тн, Габионы-95м3, Матр Рено -417 м2; Укрепление откосов посевом трав-141,2 тыс.м2; Корчевка кустарника-38,94 га; Валка деревьев-2287шт; Замена затворов -10 шт; СУЗ-6 шт.; Станция упр.затворами-4 шкафа.   
      2.Реконструкция межхозяйственного магистрального канала Таловка с сооружениями Таловской оросительной системы (1 этап), Кизлярский район, Республика Дагестан». Выполнена в 2020г.: Расчистка маг.канала-1165,15 тыс. м3; Валка деревьев 4424 шт; Корчевка кустарника -5,5 га.
      3. «Реконструкция магистрального канала Бороздиновская Прорва с сооружениями,Бороздиновской оросительной системы (I этап),Тарумовский район, Республика Дагестан».Выполнены в 2020 г.: Расчистка канала-443,08 тыс.м3; Бетонные работы-9080,72 м3; Арматура-143,34 тн. Укрепление откосов -679,8 м3; Демонтажные и монтажные работы с устройством гидромежоборудования - 26 компл.                                                                                                     4. Реконструкция магистрального канала и сооружений в черте г. Дербента Самур-Дербентской оросительной системы, Республика Дагестан. В 2020г. - Устройство участка канала в ж/б лотке-142 шт; Устройство канала в ж/б лотке -2231 п/м; Подготовительные работы в ж/б лотке-4367 м; Водовыпуск -2 шт; Перенос участков водопроводов-20уч; Перевод участков газопровода-20 уч; Подготовительные работы на уч.канала ПК0-ПК24+19 (корчевка деревьев)-25 шт; Благоустройство территории ПК0-ПК24+19.                                                                                                          5. Реконструкция распределительного канала с сооружениями "Куш-Бар" Юзбаш-Сулакской оросительной системы, Хасавюртовский район, Республика Дагестан. В 2020 г.- Корчевка деревьев-1200 шт; Раскорчевка кустарника-28000 м2; Облицовка канала-3053п.м; Устройство акведуков на р. Акташ и Ярык-Су -48 шт.</t>
  </si>
  <si>
    <t xml:space="preserve">        В соответствии с Соглашением, индикатором определен  показатель "площадь введенных в эксплуатацию мелиорируемых земель за счет реконструкции, технического перевооружения и строительства новых мелиоративных систем общего и индивидуального пользования -5860 га. В рамках реализации мероприятий ведомтсвенной программы "Развитие мелиоративного комплекса России" за 2020 г. гидромелиоративные мероприятия выполнены на площади 6688,2  га, в том числе  с применением современных ресурсосберегающих технологий, таких как капельное орошение многолетних насаждений -1070,4 га.</t>
  </si>
  <si>
    <t xml:space="preserve">      В соответствии с Соглашением индикатором определен  показатель "защита и сохранение сельскохозяйственных угодий от ветровой эрозии и опустынивания за счет проведения агролесомелиоративных мероприятий (площадь посадок), а так же за счет проведения фитомелиоративных мероприятий (площадь посадок)" - 4000 га.     В рамках реализации мероприятий ведомственной программы "Развитие мелиоративного комплекса России"  фитомелиоративные мероприятия выполнены на площади 4020,0 га.</t>
  </si>
  <si>
    <t xml:space="preserve">     Мероприятия в 2020 году не предусмотрены.</t>
  </si>
  <si>
    <t>На реализацию мероприятий по  защите от затопления и подтопления сельскохозяйственных угодий и населенных пунктов предусмотрены на 2020 г. средства федерального бюджета в размере 202,518 млн рублей. За 2020 г.указанные средства освоены полностью. Выполнение указанного мероприятия способствовало защите от затопления и подтопления сельхозугодий общей площадью 130,0 тыс. га и 145 населенных пунктов с численностью населения более 100,1 тыс. человек.</t>
  </si>
  <si>
    <t>На реализацию мероприятия  из республиканского бюджета РД выделено 34,956 млн рублей и более 14,0 млн рублей собственных средств предприятий. По итогам 2020 года работы по бурению артскважин выполнили  3 хозяйства и освоение составило 11217,18 тыс. рублей. В связи с введением ограничительных мероприятий, связанных с распространением короновирусных инфекций, а также отсутствием собственных оборотных средств у сельхозтоваропроизводителей-участников программы работы по  обводнению пастбищ путем бурения артезианских скважин не смогли выполнить в установленные сроки. Часть финансовых средств были перенаправлены на выполнение культуртехнических мероприятий.</t>
  </si>
  <si>
    <t>Мероприятия не предусмотрены.</t>
  </si>
  <si>
    <t>В рамках Федерального проекта "Экпорт продукции АПК" в 2020 году Минсельхозпродом РД заключены соглашения о предоставлении субсидий из федерального бюджета бюджету Республики Дагестан в сумме 42.33 млн. рублей. По итогам 2020 года освоены средства в сумме 42,433  млн. рублей и проведены гидромелиоративные работы  на площади 884 га.</t>
  </si>
  <si>
    <t>Деньги вернулись по причине неправильного представления реквизитов счета</t>
  </si>
  <si>
    <t>реализация данного мероприятия не предусмотрена</t>
  </si>
  <si>
    <t>не предусмотрено средств</t>
  </si>
  <si>
    <t>По итогам  года перевыполнение планового значения индикатора составило 170,3 % . (дополнительно было перенаправлено 13,06 млн.рублей из предусмотренных на бурение артскважин финансовые средства бюджета Республики Дагестан)</t>
  </si>
  <si>
    <t xml:space="preserve">      В соответствии с Соглашением индикатором определен  показатель "вовлечение в оборот выбывших сельскохозяйственных угодий за счет проведения культуртехнических меропритяий" - 3000 га.   В рамках реализации мероприятий ведомственной программы "Развитие мелиоративного комплекса России" вовлечены в оборот 5108,06  га за счет проведения культуртехнических работ. Вовлечение в оборот 2108,06 га сверх установленного Соглашением индикатора  стало возможным за счет привлечения дополнительных финансовых средств из республиканского бюджета РД.</t>
  </si>
  <si>
    <t xml:space="preserve"> - </t>
  </si>
  <si>
    <t xml:space="preserve">Целевые индикаторы будут достигнуты по итогам 2 лет в IV квартале </t>
  </si>
  <si>
    <t>Целевые индикаторы будут достигнуты в I квартале 2021 г</t>
  </si>
  <si>
    <t xml:space="preserve"> -</t>
  </si>
  <si>
    <r>
      <t xml:space="preserve">         Всего в рамках данной подпрограммы в 2020 году предусмотрено строительство 7 объектов социальной и инженерной инфраструктуры (2 школы, 1 дошкольное учреждение, 1 объект водоснабжения, 2 спортивных сооружения, 1 объект газификации) в 2 муниципальных образованиях (Сулейман-Стальский район и Ахтынский район) на сумму </t>
    </r>
    <r>
      <rPr>
        <b/>
        <sz val="12"/>
        <color indexed="8"/>
        <rFont val="Times New Roman"/>
        <family val="1"/>
      </rPr>
      <t xml:space="preserve">563,2 млн. руб. </t>
    </r>
    <r>
      <rPr>
        <sz val="12"/>
        <color indexed="8"/>
        <rFont val="Times New Roman"/>
        <family val="1"/>
      </rPr>
      <t xml:space="preserve">(без учета внебюджетных средств).  В 2020 году предусмотрен ввод 5 объектов из 7.  Согласно дополнительным соглашениям с подрядными организациями ввод объектов предусмотрен в конце первого квартала 2021 года.
         В 2020 году в рамках реализации мероприятий СОСТ предусмотрено приобретение технических средств (4 единиц автотранспорта и 2 мобильных медицинских комплексов) на сумму 28,8 млн. руб. По состоянию на 31.12.2020 технические средства приобретены в полном объеме:         </t>
    </r>
  </si>
  <si>
    <t xml:space="preserve">           По результатам конкурсного отбора победителями признаны проекты по следующим направлениям:
           - создание и обустройство зон отдыха, спортивных и детских игровых площадок, площадок для занятия адаптивной физической культурой и адаптивным спортом для лиц с ограниченными возможностями здоровья – 17 проектов;
           - организация освещения территории, включая архитектурную подсветку зданий, строений, сооружений, в том числе с использованием энергосберегающих технологий – 6 проектов;
           - организация пешеходных коммуникаций, в том числе тротуаров, аллей, дорожек, тропинок – 2 проекта;
           - организация ливневых стоков – 2 проекта;
           - обустройство общественных колодцев и водоразборных колонок – 1 проект;
           - обустройство площадок накопления твердых коммунальных отходов – 68 проектов;
           В настоящее время реализованы в полном объеме все проекты по данному мероприятию. Всего в 2020 году по данному мероприятию реализованы 96 проектов.
</t>
  </si>
  <si>
    <t xml:space="preserve">         Всего на 2020 год предусмотрено 139,3 млн руб. на реализацию мероприятий по соглашениям, заключенным с Минсельхозом России. 
         Кассовое исполнение составляет 100%. 
         В рамках реализации мероприятий по развитию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по соглашению предусмотрена реконструкция 10,3 км автомобильных дорог в 3 населенных пунктах Республики Дагестан. Фактически введено 10,3 км автомобильных дорог.
</t>
  </si>
  <si>
    <t xml:space="preserve">По соглашениям, заключенным с Минсельхозом России, на улучшение жилищных условий граждан, проживающих в сельских территориях  в 2020 году предусмотрено 80,2 млн руб. Кассовое исполнение составляет 80,2 млн. руб., или 100%. 
Участие в программе приняли 103 сельских поселения из 40 муниципальных районов Республики Дагестан. Социальные выплаты предоставлены 122 семьям, что обеспечило ввод (приобретение) 18025,9 кв. м. жилья, при плане 10620,0 кв.км. 
</t>
  </si>
  <si>
    <t xml:space="preserve">       Всего в 2020 году предусмотрено строительство 9 объектов инженерной инфраструктуры на сумму 136,9 млн. руб. В 2020 году предусмотрен ввод 7 объектов из 9. Строительно-монтажные работы завершены на 4 объектах                    (1 газопровод, 3 водопровода). Ведутся пусконаладочные работы. 
        В рамках реализации комплексной компактной застройки предусмотрено «Комплексное обустройство площадки под компактную жилищную застройку ООО «Нива» в с. Сар-Сар Кизлярского района». В рамках проекта в данном населенном пункте строятся водопроводные сети, газовые сети, детский сад на 30 мест, спортивная площадка, сельский клуб на 100 мест, обустройство дорог и строительство сетей электроснабжения. Данный объект является переходящим (начало строительства в 2019 году).
        Строительная готовность объекта «Водоснабжение в с. Амуши-Харахи Хунзахского района» составляет 65%. Срок окончания строительства по дополнительному соглашению к контракту 24.03.2021.
        Строительная готовность объекта «Водоснабжение в с. Кища Дахадаевского района» составляет 46%. Срок окончания строительства по дополнительному соглашению к контракту 30.03.2021.
        Строительная готовность объекта «Водоснабжение в с. Тох-Орда Тляратинского района» составляет 86%. Срок окончания строительства по дополнительному соглашению к контракту 30.03.2021.
</t>
  </si>
  <si>
    <t xml:space="preserve">        В настоящее время проводится согласование договоров сельскохозяйственных товаропроизводителей с Федеральным государственным бюджетным образовательным учреждением Высшего образования "Дагестанский государственный аграрный университет имени М.М. Джамбулатова</t>
  </si>
  <si>
    <t xml:space="preserve">      Соглашением от 24.12.2019 № 082-09-2020-476 на 2020 год на реализацию мероприятий регионального проекта РД предусмотрено 98,79 млн рублей, из которых 0,99 млн рублей – средства республиканского бюджета РД. По результатам проведенных конкурсных мероприятий, направленных на отбор претендентов по предоставлению гранта «Агростартап», конкурсной комиссией из 117 участников, отобрано 40 получателей гранта. В 2020 году было зарегистрировано 75 новых крестьянских (фермерских) хозяйств, осуществляющих свою деятельность на сельских территориях Республики Дагестан. Одним из условий предоставления гранта «Агростартап» является организация на сельских территориях новых рабочих мест с внесением данных по ним в Пенсионный фонд Российской Федерации. На конец текущего года создано таких мест в количестве 64.
</t>
  </si>
  <si>
    <t xml:space="preserve">      На реализацию данного проекта в 2020 году было предусмотрено бюджетных средств в объеме 42,433 млн руб., в том числе: 
42,009 млн руб. – средства федерального бюджета; 
0,424 млн руб. – средства республиканского бюджета.
Экспорт продукции АПК республики за 2020 год составил 27,8 млн долл. США, что составляет 114,9 % целевого индикатора 2020 года.
Целевой индикатор, установленный федеральным проектом по проведению мелиоративных работ для республики по итогам 2019-2020 годов (1450 га) исполнен на 117,5 %. В 2020 году завершены работы на площади 884 га при плане 700 га (или 126,3 %).
Индикаторы, предназначенные для Республики Дагестан в 2020 году достигнуты. Бюджетные средства использованы в полном объеме. 
</t>
  </si>
  <si>
    <t>Оценка эффективности реализации государственной программы Республики Дагестан "«Комплексное развитие сельских территорий Республики Дагестан»" за 2020 год</t>
  </si>
  <si>
    <t>положительное значение имеют  3 индикатора (656,6 балла)</t>
  </si>
  <si>
    <t>107
(предв.)</t>
  </si>
  <si>
    <t>20
(предв.)</t>
  </si>
  <si>
    <t>12500
(предв.)</t>
  </si>
  <si>
    <t>13060
(предв.)</t>
  </si>
  <si>
    <t>103,8
(предв.)</t>
  </si>
  <si>
    <t>125000
(предв.)</t>
  </si>
  <si>
    <t xml:space="preserve"> 6 индикаторов имеют эффективность на уровне</t>
  </si>
  <si>
    <t>249,1 - итоговая сводная оценка</t>
  </si>
  <si>
    <t>положительное значение имеют 70 индикаторов (4115,75 балла)</t>
  </si>
  <si>
    <t xml:space="preserve"> 33 индикатора имеют эффективность на уровне</t>
  </si>
  <si>
    <t>отрицательное значение имеют 32 индикатора 
(-1608,3 балла)</t>
  </si>
  <si>
    <t>отрицательное значение имеют 5 индикаторов 
(- 407,5) балла)</t>
  </si>
  <si>
    <t>2507,45 - итоговая сводная оценка</t>
  </si>
  <si>
    <r>
      <t xml:space="preserve">Производство молока во всех категориях хозяйств в Республике Дагестан на 01.01.2021 года составило </t>
    </r>
    <r>
      <rPr>
        <b/>
        <sz val="11"/>
        <color indexed="8"/>
        <rFont val="Times New Roman"/>
        <family val="2"/>
      </rPr>
      <t>932,1</t>
    </r>
    <r>
      <rPr>
        <sz val="11"/>
        <color indexed="8"/>
        <rFont val="Times New Roman"/>
        <family val="2"/>
      </rPr>
      <t xml:space="preserve"> тыс тонн (100 % к показателю 2020 г.), в том числе СХО, К(Ф)Х и ИП  </t>
    </r>
    <r>
      <rPr>
        <b/>
        <sz val="11"/>
        <color indexed="8"/>
        <rFont val="Times New Roman"/>
        <family val="2"/>
      </rPr>
      <t>317,7</t>
    </r>
    <r>
      <rPr>
        <sz val="11"/>
        <color indexed="8"/>
        <rFont val="Times New Roman"/>
        <family val="2"/>
      </rPr>
      <t xml:space="preserve">  тыс тонн, что составляет  </t>
    </r>
    <r>
      <rPr>
        <b/>
        <sz val="11"/>
        <color indexed="8"/>
        <rFont val="Times New Roman"/>
        <family val="2"/>
      </rPr>
      <t xml:space="preserve">102,1 </t>
    </r>
    <r>
      <rPr>
        <sz val="11"/>
        <color indexed="8"/>
        <rFont val="Times New Roman"/>
        <family val="2"/>
      </rPr>
      <t xml:space="preserve">% к показателю аналогичного периода 2020 года . В 2020 году сельскохозяйственным товаропроизводителям на достижение показателя целевого индикатора результативности использования субсидий, предусмотренного  Соглашением между Правительством РД и Минсельхозом РФ (от 20.12.2019 года № 082-09-2020-006), сельхозтоваропроизводителям республики выделены средства из федерального бюджета РФ  </t>
    </r>
    <r>
      <rPr>
        <b/>
        <sz val="11"/>
        <color indexed="8"/>
        <rFont val="Times New Roman"/>
        <family val="2"/>
      </rPr>
      <t xml:space="preserve">110 289 005,0  </t>
    </r>
    <r>
      <rPr>
        <sz val="11"/>
        <color indexed="8"/>
        <rFont val="Times New Roman"/>
        <family val="2"/>
      </rPr>
      <t xml:space="preserve">рублей и из республиканского бюджета РД </t>
    </r>
    <r>
      <rPr>
        <b/>
        <sz val="11"/>
        <color indexed="8"/>
        <rFont val="Times New Roman"/>
        <family val="2"/>
      </rPr>
      <t xml:space="preserve">5 736 842,11 </t>
    </r>
    <r>
      <rPr>
        <sz val="11"/>
        <color indexed="8"/>
        <rFont val="Times New Roman"/>
        <family val="2"/>
      </rPr>
      <t xml:space="preserve">рублей.                                                                                                                                                    Кроме того, на достижение показателя целевого индикатороа предусмотреннного Соглашением между Правительством РД и Минсельхозом РФ от 23.12.2019 года № № 082-09-2020-091 сельхозтоваропроизводителям республики в 2020 году на стимулирование  развития приоритетной подотрасли животноводства: «производство молока» и обеспечение прироста молочной продуктивности коров путем возмещения части затрат (без учета налога на добавленную стоимость) в рамках реализации мероприятий государственной программы развития сельского хозяйства и регулирования рынков сельскохозяйственной продукции, сырья и продовольствия, утвержденной постановлением Правительства Республики Дагестан от 13 декабря 2013 г.  № 673 выделены финансовые  средства   из федерального бюджета </t>
    </r>
    <r>
      <rPr>
        <b/>
        <sz val="11"/>
        <color indexed="8"/>
        <rFont val="Times New Roman"/>
        <family val="2"/>
      </rPr>
      <t>1454173,05</t>
    </r>
    <r>
      <rPr>
        <sz val="11"/>
        <color indexed="8"/>
        <rFont val="Times New Roman"/>
        <family val="2"/>
      </rPr>
      <t xml:space="preserve"> рублей, из республиканского бюджета </t>
    </r>
    <r>
      <rPr>
        <b/>
        <sz val="11"/>
        <color indexed="8"/>
        <rFont val="Times New Roman"/>
        <family val="2"/>
      </rPr>
      <t>72708,65</t>
    </r>
    <r>
      <rPr>
        <sz val="11"/>
        <color indexed="8"/>
        <rFont val="Times New Roman"/>
        <family val="2"/>
      </rPr>
      <t xml:space="preserve"> рублей. Индикаторы госпрограммы выполнены, средства предусмотренные на реализацию вышеуказанных мероприятий освоены в полном объеме.</t>
    </r>
  </si>
  <si>
    <r>
      <t xml:space="preserve"> Соглашением о предоставлении субсидий субъекту РФ из федерального бюджета от 20.12.2019 года № 082-09-2020-006 между Минсельхозом РФ и Правительством РД на 2020 год  на  развитие мясного скотоводства предусмотрены средства из федерального бюджета РФ в размере 16,150 млн рублей и из республиканского бюджета РД в размере 0,850 млн рублей,  определены показатели результативности предоставления субсидий в 2020 году Республике Дагестан.
Производство скота и птицы на убой в хозяйствах всех категорий (в живом весе)  на 01.01.2021 года  составило 264,3 тыс. тонн, что составляет 101,3 % от показателя аналогичного периода 2020 года. Численность товарного поголовья коров специализированных мясных пород на 01.01.2021 года  в СХО, К(Ф)Х и ИП составила   24,59 тыс. голов, что составляет 132,2  % от показателя аналогичного периода 2020 года.  На поддержку сельскохозяйственным товаропроизводителям на достижение выеуказанного показателя целевого индикатора фактически выделены финансовые средства из федерального бюджета </t>
    </r>
    <r>
      <rPr>
        <b/>
        <sz val="11"/>
        <color indexed="8"/>
        <rFont val="Times New Roman"/>
        <family val="2"/>
      </rPr>
      <t>21 451 950</t>
    </r>
    <r>
      <rPr>
        <sz val="11"/>
        <color indexed="8"/>
        <rFont val="Times New Roman"/>
        <family val="2"/>
      </rPr>
      <t xml:space="preserve"> рублей</t>
    </r>
    <r>
      <rPr>
        <b/>
        <sz val="11"/>
        <color indexed="8"/>
        <rFont val="Times New Roman"/>
        <family val="2"/>
      </rPr>
      <t xml:space="preserve"> </t>
    </r>
    <r>
      <rPr>
        <sz val="11"/>
        <color indexed="8"/>
        <rFont val="Times New Roman"/>
        <family val="2"/>
      </rPr>
      <t xml:space="preserve">и из республиканского бюджета </t>
    </r>
    <r>
      <rPr>
        <b/>
        <sz val="11"/>
        <color indexed="8"/>
        <rFont val="Times New Roman"/>
        <family val="2"/>
      </rPr>
      <t xml:space="preserve">1 129 050 </t>
    </r>
    <r>
      <rPr>
        <sz val="11"/>
        <color indexed="8"/>
        <rFont val="Times New Roman"/>
        <family val="2"/>
      </rPr>
      <t xml:space="preserve">рублей в части компенсирующей субсидии. Кроме того в части стимулирующей субсидии  выделены  из федерального бюджета  </t>
    </r>
    <r>
      <rPr>
        <b/>
        <sz val="11"/>
        <color indexed="8"/>
        <rFont val="Times New Roman"/>
        <family val="2"/>
      </rPr>
      <t>600 000</t>
    </r>
    <r>
      <rPr>
        <sz val="11"/>
        <color indexed="8"/>
        <rFont val="Times New Roman"/>
        <family val="2"/>
      </rPr>
      <t xml:space="preserve"> рублей и из республиканского бюджета </t>
    </r>
    <r>
      <rPr>
        <b/>
        <sz val="11"/>
        <color indexed="8"/>
        <rFont val="Times New Roman"/>
        <family val="2"/>
      </rPr>
      <t>31 578,95</t>
    </r>
    <r>
      <rPr>
        <sz val="11"/>
        <color indexed="8"/>
        <rFont val="Times New Roman"/>
        <family val="2"/>
      </rPr>
      <t xml:space="preserve"> рублей.  </t>
    </r>
  </si>
  <si>
    <r>
      <t xml:space="preserve">По состоянию на 01.01.2021 года поголовье  мелкого рогатого скота в хозяйствах всех категорий составило 4510,2 тыс. голов, что составляет 97,1 % от показателя аналогичного периода 2020 года. Маточное поголовье овец и коз в сельскохозяйственных организациях, крестьянских (фермерских) хозяйствах, включая индивидуальных предпринимателей составило 3021,3 тыс. голов, что составляет 100,1 %  показателя целевого индикатора госпрограммы. На поддержку маточного поголовья овец и коз  предусмотрена государственная поддержка  в размере 200 рублей на содержание одной головы. На реализацию данного мероприятия в 2020 году из федерального бюджета предусмотрено   </t>
    </r>
    <r>
      <rPr>
        <b/>
        <sz val="12"/>
        <color indexed="8"/>
        <rFont val="Times New Roman"/>
        <family val="2"/>
      </rPr>
      <t xml:space="preserve">326 000 000 </t>
    </r>
    <r>
      <rPr>
        <sz val="12"/>
        <color indexed="8"/>
        <rFont val="Times New Roman"/>
        <family val="2"/>
      </rPr>
      <t xml:space="preserve"> рублей, из республиканского бюджета РД - </t>
    </r>
    <r>
      <rPr>
        <b/>
        <sz val="12"/>
        <color indexed="8"/>
        <rFont val="Times New Roman"/>
        <family val="2"/>
      </rPr>
      <t xml:space="preserve">17 158 000  </t>
    </r>
    <r>
      <rPr>
        <sz val="12"/>
        <color indexed="8"/>
        <rFont val="Times New Roman"/>
        <family val="2"/>
      </rPr>
      <t xml:space="preserve">рублей. Фактически на выполнение вышеуказанного мероприятия в части компенсирующей субсидии  выделено из федерально бюджета </t>
    </r>
    <r>
      <rPr>
        <b/>
        <sz val="12"/>
        <color indexed="8"/>
        <rFont val="Times New Roman"/>
        <family val="2"/>
      </rPr>
      <t>351 562 094,76</t>
    </r>
    <r>
      <rPr>
        <sz val="12"/>
        <color indexed="8"/>
        <rFont val="Times New Roman"/>
        <family val="2"/>
      </rPr>
      <t xml:space="preserve"> рублей, а из республиканского бюджета </t>
    </r>
    <r>
      <rPr>
        <b/>
        <sz val="12"/>
        <color indexed="8"/>
        <rFont val="Times New Roman"/>
        <family val="2"/>
      </rPr>
      <t xml:space="preserve">18 3334 495,23 </t>
    </r>
    <r>
      <rPr>
        <sz val="12"/>
        <color indexed="8"/>
        <rFont val="Times New Roman"/>
        <family val="2"/>
      </rPr>
      <t xml:space="preserve">рублей. В рамках стимулирующей субсидии выделено из федерального бюджета </t>
    </r>
    <r>
      <rPr>
        <b/>
        <sz val="12"/>
        <color indexed="8"/>
        <rFont val="Times New Roman"/>
        <family val="2"/>
      </rPr>
      <t xml:space="preserve">95 000 </t>
    </r>
    <r>
      <rPr>
        <sz val="12"/>
        <color indexed="8"/>
        <rFont val="Times New Roman"/>
        <family val="2"/>
      </rPr>
      <t xml:space="preserve">рублей, а из республиканского </t>
    </r>
    <r>
      <rPr>
        <b/>
        <sz val="12"/>
        <color indexed="8"/>
        <rFont val="Times New Roman"/>
        <family val="2"/>
      </rPr>
      <t xml:space="preserve">5000 </t>
    </r>
    <r>
      <rPr>
        <sz val="12"/>
        <color indexed="8"/>
        <rFont val="Times New Roman"/>
        <family val="2"/>
      </rPr>
      <t>рублей.</t>
    </r>
  </si>
  <si>
    <r>
      <t xml:space="preserve">На 01.01.2021 года в хозяйствах всех категорий произведено  14,5 тыс. тонн шерсти, что составляет 100 % от показателя индикатора госпрограммы текущего года.  В СХО, К(Ф)Х и ИП произведено 9,1 тыс тонн шерсти, полученной от тонкорунных и полутонкорунных пород овец, что составляет 100,0  процента от показателя индикатора  госпрограммы.  Соглашением  между Правительством РД и Минсельхозом РФ (от 20.12.2019 года № 082-09-2020-006) на развитие производства тонкорунной и полутонкорунной шерсти в 2020 предусмотрены средства   из федерального бюджнта </t>
    </r>
    <r>
      <rPr>
        <b/>
        <sz val="12"/>
        <color indexed="8"/>
        <rFont val="Times New Roman"/>
        <family val="2"/>
      </rPr>
      <t xml:space="preserve">23 750 000  </t>
    </r>
    <r>
      <rPr>
        <sz val="12"/>
        <color indexed="8"/>
        <rFont val="Times New Roman"/>
        <family val="2"/>
      </rPr>
      <t xml:space="preserve">рублей, из республиканского бюджета РД </t>
    </r>
    <r>
      <rPr>
        <b/>
        <sz val="12"/>
        <color indexed="8"/>
        <rFont val="Times New Roman"/>
        <family val="2"/>
      </rPr>
      <t>1 250 000</t>
    </r>
    <r>
      <rPr>
        <sz val="12"/>
        <color indexed="8"/>
        <rFont val="Times New Roman"/>
        <family val="2"/>
      </rPr>
      <t xml:space="preserve">  рублей. Фактически  на даннное мероприятие выделено из федерального бюджета </t>
    </r>
    <r>
      <rPr>
        <b/>
        <sz val="12"/>
        <color indexed="8"/>
        <rFont val="Times New Roman"/>
        <family val="2"/>
      </rPr>
      <t>56 335 000,0</t>
    </r>
    <r>
      <rPr>
        <sz val="12"/>
        <color indexed="8"/>
        <rFont val="Times New Roman"/>
        <family val="2"/>
      </rPr>
      <t xml:space="preserve"> рублей и из республиканского бюджета </t>
    </r>
    <r>
      <rPr>
        <b/>
        <sz val="12"/>
        <color indexed="8"/>
        <rFont val="Times New Roman"/>
        <family val="2"/>
      </rPr>
      <t>2 965 000,0</t>
    </r>
    <r>
      <rPr>
        <sz val="12"/>
        <color indexed="8"/>
        <rFont val="Times New Roman"/>
        <family val="2"/>
      </rPr>
      <t xml:space="preserve"> рублей.</t>
    </r>
  </si>
  <si>
    <r>
      <t xml:space="preserve">Индикатор госпрограммы на 2020 год и показатель результативности предоставления субсидий, предусмотренные Соглашением между Минсельхозом России и Правительством Республики Дагестан о предоставлении субсидии бюджету субъекта Российской Федерации из федерального бюджета № 082-09-2019-085 от «8» февраля 2019 г. составляет 12,7 тыс. голов. На 01.01.2021 в СХО, К(Ф)Х и ИП имеется  12,7 тыс.голов мясных табунных лошадей, что  составляет 100 % от показателя индикатора госпрограммы. На 2020 год на развитие табунного коневодства в Республике Дагестан предусмотрены из федерального бюджета </t>
    </r>
    <r>
      <rPr>
        <b/>
        <sz val="12"/>
        <color indexed="8"/>
        <rFont val="Times New Roman"/>
        <family val="2"/>
      </rPr>
      <t>712 50</t>
    </r>
    <r>
      <rPr>
        <sz val="12"/>
        <color indexed="8"/>
        <rFont val="Times New Roman"/>
        <family val="2"/>
      </rPr>
      <t xml:space="preserve">0  рублей, из республиканского бюджета    </t>
    </r>
    <r>
      <rPr>
        <b/>
        <sz val="12"/>
        <color indexed="8"/>
        <rFont val="Times New Roman"/>
        <family val="2"/>
      </rPr>
      <t>37 500</t>
    </r>
    <r>
      <rPr>
        <sz val="12"/>
        <color indexed="8"/>
        <rFont val="Times New Roman"/>
        <family val="2"/>
      </rPr>
      <t xml:space="preserve">  рублей. На отчетную дату на данное мероприятие фактически выделено из федерального бюджета                </t>
    </r>
    <r>
      <rPr>
        <b/>
        <sz val="12"/>
        <color indexed="8"/>
        <rFont val="Times New Roman"/>
        <family val="2"/>
      </rPr>
      <t xml:space="preserve">1 011 750,0 </t>
    </r>
    <r>
      <rPr>
        <sz val="12"/>
        <color indexed="8"/>
        <rFont val="Times New Roman"/>
        <family val="2"/>
      </rPr>
      <t>рублей и из республиканского бюджета</t>
    </r>
    <r>
      <rPr>
        <b/>
        <sz val="12"/>
        <color indexed="8"/>
        <rFont val="Times New Roman"/>
        <family val="2"/>
      </rPr>
      <t xml:space="preserve"> 53 250,0 </t>
    </r>
    <r>
      <rPr>
        <sz val="12"/>
        <color indexed="8"/>
        <rFont val="Times New Roman"/>
        <family val="2"/>
      </rPr>
      <t>рублей.</t>
    </r>
  </si>
  <si>
    <r>
      <t>Согласно заключенному Соглашению между Минсельхозом России и Правительством Республики Дагестан о предоставлении субсидии бюджету субъекта Российской Федерации из федерального бюджета № 082-09-2019-006 от 20.12. 2019 г. определен показатель результативности:   100 % сохранность условного маточного поголовья сельскохозяйственных животных к уровню предыдущего года. На  01.01.2021 года численность племенного условного маточного поголовья  в племпредприятиях республики состаавляет</t>
    </r>
    <r>
      <rPr>
        <b/>
        <sz val="12"/>
        <color indexed="8"/>
        <rFont val="Times New Roman"/>
        <family val="2"/>
      </rPr>
      <t xml:space="preserve"> 38592 голов, что </t>
    </r>
    <r>
      <rPr>
        <sz val="12"/>
        <color indexed="8"/>
        <rFont val="Times New Roman"/>
        <family val="2"/>
      </rPr>
      <t>составляе</t>
    </r>
    <r>
      <rPr>
        <b/>
        <sz val="12"/>
        <color indexed="8"/>
        <rFont val="Times New Roman"/>
        <family val="2"/>
      </rPr>
      <t xml:space="preserve">т 113,8 % </t>
    </r>
    <r>
      <rPr>
        <sz val="12"/>
        <color indexed="8"/>
        <rFont val="Times New Roman"/>
        <family val="2"/>
      </rPr>
      <t>от показателя целевого индикатора госпрограммы</t>
    </r>
    <r>
      <rPr>
        <b/>
        <sz val="12"/>
        <color indexed="8"/>
        <rFont val="Times New Roman"/>
        <family val="2"/>
      </rPr>
      <t xml:space="preserve">. </t>
    </r>
    <r>
      <rPr>
        <sz val="12"/>
        <color indexed="8"/>
        <rFont val="Times New Roman"/>
        <family val="2"/>
      </rPr>
      <t xml:space="preserve">Племенными предприятиями республики реализовано  </t>
    </r>
    <r>
      <rPr>
        <b/>
        <sz val="12"/>
        <color indexed="8"/>
        <rFont val="Times New Roman"/>
        <family val="2"/>
      </rPr>
      <t>33423</t>
    </r>
    <r>
      <rPr>
        <sz val="12"/>
        <color indexed="8"/>
        <rFont val="Times New Roman"/>
        <family val="2"/>
      </rPr>
      <t xml:space="preserve"> голов племенного молодняка, что составляет  </t>
    </r>
    <r>
      <rPr>
        <b/>
        <sz val="12"/>
        <color indexed="8"/>
        <rFont val="Times New Roman"/>
        <family val="2"/>
      </rPr>
      <t>15,3</t>
    </r>
    <r>
      <rPr>
        <sz val="12"/>
        <color indexed="8"/>
        <rFont val="Times New Roman"/>
        <family val="2"/>
      </rPr>
      <t xml:space="preserve"> % от показателя целевого индикатора госпрограммы. Кроме того, реализовано племенное поголовье кур кросса "РОСС-308" в колическтве</t>
    </r>
    <r>
      <rPr>
        <b/>
        <sz val="12"/>
        <color indexed="8"/>
        <rFont val="Times New Roman"/>
        <family val="2"/>
      </rPr>
      <t xml:space="preserve"> 2230 </t>
    </r>
    <r>
      <rPr>
        <sz val="12"/>
        <color indexed="8"/>
        <rFont val="Times New Roman"/>
        <family val="2"/>
      </rPr>
      <t>голов.   В 2020 году на развитие племенного животноводства в Республике Дагестан предусмотрена государственная поддержка  из федерального бюджета в объеме</t>
    </r>
    <r>
      <rPr>
        <b/>
        <sz val="12"/>
        <color indexed="8"/>
        <rFont val="Times New Roman"/>
        <family val="2"/>
      </rPr>
      <t xml:space="preserve"> 326 380 000</t>
    </r>
    <r>
      <rPr>
        <sz val="12"/>
        <color indexed="8"/>
        <rFont val="Times New Roman"/>
        <family val="2"/>
      </rPr>
      <t xml:space="preserve"> рублей, из республиканского бюджета - </t>
    </r>
    <r>
      <rPr>
        <b/>
        <sz val="12"/>
        <color indexed="8"/>
        <rFont val="Times New Roman"/>
        <family val="2"/>
      </rPr>
      <t>17 178 000</t>
    </r>
    <r>
      <rPr>
        <sz val="12"/>
        <color indexed="8"/>
        <rFont val="Times New Roman"/>
        <family val="2"/>
      </rPr>
      <t xml:space="preserve"> рублей.  На поддержку реализации указнного мероиятия выделено из федерального бюджета </t>
    </r>
    <r>
      <rPr>
        <b/>
        <sz val="12"/>
        <color indexed="8"/>
        <rFont val="Times New Roman"/>
        <family val="2"/>
      </rPr>
      <t xml:space="preserve">322 193 277,0 </t>
    </r>
    <r>
      <rPr>
        <sz val="12"/>
        <color indexed="8"/>
        <rFont val="Times New Roman"/>
        <family val="2"/>
      </rPr>
      <t xml:space="preserve">рублей и из республиканского бюджета </t>
    </r>
    <r>
      <rPr>
        <b/>
        <sz val="12"/>
        <color indexed="8"/>
        <rFont val="Times New Roman"/>
        <family val="2"/>
      </rPr>
      <t>16 957 540,9</t>
    </r>
    <r>
      <rPr>
        <sz val="12"/>
        <color indexed="8"/>
        <rFont val="Times New Roman"/>
        <family val="2"/>
      </rPr>
      <t xml:space="preserve"> рублей.</t>
    </r>
  </si>
  <si>
    <t xml:space="preserve"> В 2020 году на развитие материально-технической базы сельскохозяйственных потребительских кооперативов предоставлено 5 грантов на сумму 107 832,946 тыс. рублей на реализацию проектов: СПоК "Магарамкент"- 31 237,146 тыс. рублей; - СПоК «Надежда» Левашинского района – строительство убойного цеха мощностью 500 гол. МРС или 50 – 21 900,0 тыс. рублей;  СПоК «Кадар» Буйнакского района  – 13 900,0 тыс. рублей;  СПоК «Союз» Тарумовского района -30 000,0 тыс. рублей;  СПоК «Сила Кавказа» Кизилюртовского района –  10 795,8 тыс. рублей).  Дополнительно создано 26 сельхозпотребкооперативов и по состоянию на начало 2021 года их количество возросло до 182 единиц, в которые вовлечены 421 хозяйствующих субъектов малого и среднего предпринимательства различных организационно-правовых форм. В рамках реализации мероприятий регионального проекта Республики Дагестан «Создание системы поддержки фермеров и развитие сельской кооперации» в 2020 году 8 сельхозпотребкооперативам оказана поддержка в виде предоставления субсидий на возмещение части затрат, понесенных на приобретение имущества (сельскохозяйственной техники, технологического оборудования и сельскохозяйственных животных) в сумме 11 773,030 тыс. рублей.</t>
  </si>
</sst>
</file>

<file path=xl/styles.xml><?xml version="1.0" encoding="utf-8"?>
<styleSheet xmlns="http://schemas.openxmlformats.org/spreadsheetml/2006/main">
  <numFmts count="5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_-* #,##0.000_р_._-;\-* #,##0.000_р_._-;_-* &quot;-&quot;?_р_._-;_-@_-"/>
    <numFmt numFmtId="183" formatCode="_-* #,##0_р_._-;\-* #,##0_р_._-;_-* &quot;-&quot;?_р_._-;_-@_-"/>
    <numFmt numFmtId="184" formatCode="#,##0_ ;\-#,##0\ "/>
    <numFmt numFmtId="185" formatCode="#,##0_р_."/>
    <numFmt numFmtId="186" formatCode="#,##0.0_р_."/>
    <numFmt numFmtId="187" formatCode="_-* #,##0.0_р_._-;\-* #,##0.0_р_._-;_-* &quot;-&quot;?_р_._-;_-@_-"/>
    <numFmt numFmtId="188" formatCode="0.0000"/>
    <numFmt numFmtId="189" formatCode="#,##0.0_ ;\-#,##0.0\ "/>
    <numFmt numFmtId="190" formatCode="#,##0.000_р_."/>
    <numFmt numFmtId="191" formatCode="#,##0.00_р_."/>
    <numFmt numFmtId="192" formatCode="#,##0.0"/>
    <numFmt numFmtId="193" formatCode="#,##0.00_ ;\-#,##0.00\ "/>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
    <numFmt numFmtId="199" formatCode="#,##0.0000"/>
    <numFmt numFmtId="200" formatCode="_-* #,##0.000_р_._-;\-* #,##0.000_р_._-;_-* &quot;-&quot;??_р_._-;_-@_-"/>
    <numFmt numFmtId="201" formatCode="0.00000"/>
    <numFmt numFmtId="202" formatCode="_-* #,##0.0000_р_._-;\-* #,##0.0000_р_._-;_-* &quot;-&quot;??_р_._-;_-@_-"/>
    <numFmt numFmtId="203" formatCode="_-* #,##0.0_р_._-;\-* #,##0.0_р_._-;_-* &quot;-&quot;??_р_._-;_-@_-"/>
    <numFmt numFmtId="204" formatCode="[$-FC19]d\ mmmm\ yyyy\ &quot;г.&quot;"/>
    <numFmt numFmtId="205" formatCode="#,##0.0000_ ;[Red]\-#,##0.0000\ "/>
    <numFmt numFmtId="206" formatCode="#,##0.00000"/>
    <numFmt numFmtId="207" formatCode="#,##0.000000"/>
    <numFmt numFmtId="208" formatCode="_-* #,##0.00_р_._-;\-* #,##0.00_р_._-;_-* &quot;-&quot;?_р_._-;_-@_-"/>
    <numFmt numFmtId="209" formatCode="_-* #,##0.0\ _₽_-;\-* #,##0.0\ _₽_-;_-* &quot;-&quot;??\ _₽_-;_-@_-"/>
    <numFmt numFmtId="210" formatCode="#,##0.00\ &quot;₽&quot;"/>
    <numFmt numFmtId="211" formatCode="#,##0.000\ &quot;₽&quot;"/>
    <numFmt numFmtId="212" formatCode="#,##0.0000\ &quot;₽&quot;"/>
  </numFmts>
  <fonts count="121">
    <font>
      <sz val="10"/>
      <color theme="1"/>
      <name val="Times New Roman"/>
      <family val="2"/>
    </font>
    <font>
      <sz val="11"/>
      <color indexed="8"/>
      <name val="Calibri"/>
      <family val="2"/>
    </font>
    <font>
      <sz val="10"/>
      <color indexed="8"/>
      <name val="Times New Roman"/>
      <family val="2"/>
    </font>
    <font>
      <b/>
      <sz val="14"/>
      <color indexed="8"/>
      <name val="Times New Roman"/>
      <family val="1"/>
    </font>
    <font>
      <sz val="8"/>
      <name val="Times New Roman"/>
      <family val="2"/>
    </font>
    <font>
      <sz val="12"/>
      <color indexed="8"/>
      <name val="Times New Roman"/>
      <family val="1"/>
    </font>
    <font>
      <sz val="8"/>
      <color indexed="8"/>
      <name val="Times New Roman"/>
      <family val="1"/>
    </font>
    <font>
      <sz val="14"/>
      <color indexed="8"/>
      <name val="Times New Roman"/>
      <family val="1"/>
    </font>
    <font>
      <b/>
      <sz val="16"/>
      <color indexed="8"/>
      <name val="Times New Roman"/>
      <family val="1"/>
    </font>
    <font>
      <b/>
      <sz val="12"/>
      <color indexed="8"/>
      <name val="Times New Roman"/>
      <family val="1"/>
    </font>
    <font>
      <sz val="10"/>
      <name val="Times New Roman"/>
      <family val="1"/>
    </font>
    <font>
      <b/>
      <sz val="10"/>
      <color indexed="8"/>
      <name val="Times New Roman"/>
      <family val="1"/>
    </font>
    <font>
      <b/>
      <u val="single"/>
      <sz val="10"/>
      <color indexed="8"/>
      <name val="Times New Roman"/>
      <family val="1"/>
    </font>
    <font>
      <b/>
      <i/>
      <u val="single"/>
      <sz val="10"/>
      <color indexed="8"/>
      <name val="Times New Roman"/>
      <family val="1"/>
    </font>
    <font>
      <i/>
      <u val="single"/>
      <sz val="10"/>
      <color indexed="8"/>
      <name val="Times New Roman"/>
      <family val="1"/>
    </font>
    <font>
      <b/>
      <sz val="8"/>
      <color indexed="8"/>
      <name val="Times New Roman"/>
      <family val="1"/>
    </font>
    <font>
      <i/>
      <u val="single"/>
      <sz val="10"/>
      <name val="Times New Roman"/>
      <family val="1"/>
    </font>
    <font>
      <b/>
      <u val="single"/>
      <sz val="16"/>
      <color indexed="8"/>
      <name val="Times New Roman"/>
      <family val="1"/>
    </font>
    <font>
      <sz val="12"/>
      <name val="Times New Roman"/>
      <family val="1"/>
    </font>
    <font>
      <b/>
      <sz val="14"/>
      <name val="Times New Roman"/>
      <family val="1"/>
    </font>
    <font>
      <b/>
      <sz val="12"/>
      <name val="Times New Roman"/>
      <family val="1"/>
    </font>
    <font>
      <b/>
      <sz val="16"/>
      <name val="Times New Roman"/>
      <family val="2"/>
    </font>
    <font>
      <b/>
      <sz val="10"/>
      <name val="Times New Roman"/>
      <family val="1"/>
    </font>
    <font>
      <b/>
      <sz val="8"/>
      <name val="Times New Roman"/>
      <family val="1"/>
    </font>
    <font>
      <b/>
      <sz val="9"/>
      <name val="Times New Roman"/>
      <family val="1"/>
    </font>
    <font>
      <sz val="9"/>
      <name val="Times New Roman"/>
      <family val="1"/>
    </font>
    <font>
      <b/>
      <i/>
      <sz val="12"/>
      <name val="Times New Roman"/>
      <family val="1"/>
    </font>
    <font>
      <sz val="11"/>
      <color indexed="8"/>
      <name val="Times New Roman"/>
      <family val="2"/>
    </font>
    <font>
      <b/>
      <sz val="11"/>
      <color indexed="8"/>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name val="Calibri"/>
      <family val="2"/>
    </font>
    <font>
      <sz val="12"/>
      <color indexed="60"/>
      <name val="Times New Roman"/>
      <family val="1"/>
    </font>
    <font>
      <sz val="10"/>
      <color indexed="60"/>
      <name val="Times New Roman"/>
      <family val="1"/>
    </font>
    <font>
      <sz val="12"/>
      <color indexed="10"/>
      <name val="Times New Roman"/>
      <family val="1"/>
    </font>
    <font>
      <sz val="10"/>
      <color indexed="10"/>
      <name val="Times New Roman"/>
      <family val="1"/>
    </font>
    <font>
      <sz val="12"/>
      <color indexed="17"/>
      <name val="Times New Roman"/>
      <family val="1"/>
    </font>
    <font>
      <b/>
      <sz val="9"/>
      <color indexed="8"/>
      <name val="Times New Roman"/>
      <family val="1"/>
    </font>
    <font>
      <sz val="9"/>
      <color indexed="8"/>
      <name val="Times New Roman"/>
      <family val="1"/>
    </font>
    <font>
      <sz val="9"/>
      <color indexed="63"/>
      <name val="Times New Roman"/>
      <family val="1"/>
    </font>
    <font>
      <sz val="10"/>
      <color indexed="8"/>
      <name val="Calibri"/>
      <family val="2"/>
    </font>
    <font>
      <sz val="9"/>
      <color indexed="8"/>
      <name val="Calibri"/>
      <family val="2"/>
    </font>
    <font>
      <sz val="9"/>
      <color indexed="10"/>
      <name val="Times New Roman"/>
      <family val="1"/>
    </font>
    <font>
      <b/>
      <sz val="9"/>
      <color indexed="63"/>
      <name val="Times New Roman"/>
      <family val="1"/>
    </font>
    <font>
      <i/>
      <sz val="10"/>
      <color indexed="8"/>
      <name val="Times New Roman"/>
      <family val="1"/>
    </font>
    <font>
      <sz val="10"/>
      <color indexed="8"/>
      <name val="Helvetica"/>
      <family val="2"/>
    </font>
    <font>
      <b/>
      <sz val="9"/>
      <name val="Calibri"/>
      <family val="2"/>
    </font>
    <font>
      <b/>
      <sz val="9"/>
      <color indexed="8"/>
      <name val="Calibri"/>
      <family val="2"/>
    </font>
    <font>
      <b/>
      <i/>
      <sz val="12"/>
      <color indexed="8"/>
      <name val="Times New Roman"/>
      <family val="1"/>
    </font>
    <font>
      <i/>
      <sz val="12"/>
      <color indexed="8"/>
      <name val="Times New Roman"/>
      <family val="1"/>
    </font>
    <font>
      <sz val="14"/>
      <color indexed="10"/>
      <name val="Times New Roman"/>
      <family val="1"/>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imes New Roma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b/>
      <sz val="10"/>
      <color theme="1"/>
      <name val="Times New Roman"/>
      <family val="1"/>
    </font>
    <font>
      <sz val="12"/>
      <color theme="1"/>
      <name val="Times New Roman"/>
      <family val="2"/>
    </font>
    <font>
      <sz val="12"/>
      <color theme="1"/>
      <name val="Calibri"/>
      <family val="2"/>
    </font>
    <font>
      <sz val="12"/>
      <color rgb="FFC00000"/>
      <name val="Times New Roman"/>
      <family val="1"/>
    </font>
    <font>
      <sz val="10"/>
      <color rgb="FFC00000"/>
      <name val="Times New Roman"/>
      <family val="1"/>
    </font>
    <font>
      <sz val="12"/>
      <color rgb="FFFF0000"/>
      <name val="Times New Roman"/>
      <family val="1"/>
    </font>
    <font>
      <sz val="10"/>
      <color rgb="FFFF0000"/>
      <name val="Times New Roman"/>
      <family val="1"/>
    </font>
    <font>
      <sz val="12"/>
      <color rgb="FF00B050"/>
      <name val="Times New Roman"/>
      <family val="1"/>
    </font>
    <font>
      <b/>
      <sz val="9"/>
      <color theme="1"/>
      <name val="Times New Roman"/>
      <family val="1"/>
    </font>
    <font>
      <sz val="9"/>
      <color theme="1"/>
      <name val="Times New Roman"/>
      <family val="1"/>
    </font>
    <font>
      <b/>
      <sz val="9"/>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9"/>
      <color rgb="FF333333"/>
      <name val="Times New Roman"/>
      <family val="1"/>
    </font>
    <font>
      <sz val="10"/>
      <color theme="1"/>
      <name val="Calibri"/>
      <family val="2"/>
    </font>
    <font>
      <sz val="8"/>
      <color theme="1"/>
      <name val="Times New Roman"/>
      <family val="1"/>
    </font>
    <font>
      <sz val="11"/>
      <color theme="1"/>
      <name val="Times New Roman"/>
      <family val="1"/>
    </font>
    <font>
      <sz val="9"/>
      <color theme="1"/>
      <name val="Calibri"/>
      <family val="2"/>
    </font>
    <font>
      <sz val="9"/>
      <color rgb="FFFF0000"/>
      <name val="Times New Roman"/>
      <family val="1"/>
    </font>
    <font>
      <b/>
      <sz val="9"/>
      <color rgb="FF333333"/>
      <name val="Times New Roman"/>
      <family val="1"/>
    </font>
    <font>
      <i/>
      <sz val="10"/>
      <color theme="1"/>
      <name val="Times New Roman"/>
      <family val="1"/>
    </font>
    <font>
      <sz val="10"/>
      <color theme="1"/>
      <name val="Helvetica"/>
      <family val="2"/>
    </font>
    <font>
      <b/>
      <sz val="9"/>
      <color theme="1"/>
      <name val="Calibri"/>
      <family val="2"/>
    </font>
    <font>
      <sz val="14"/>
      <color theme="1"/>
      <name val="Times New Roman"/>
      <family val="1"/>
    </font>
    <font>
      <b/>
      <sz val="11"/>
      <color theme="1"/>
      <name val="Times New Roman"/>
      <family val="1"/>
    </font>
    <font>
      <b/>
      <i/>
      <sz val="12"/>
      <color theme="1"/>
      <name val="Times New Roman"/>
      <family val="1"/>
    </font>
    <font>
      <i/>
      <sz val="12"/>
      <color theme="1"/>
      <name val="Times New Roman"/>
      <family val="1"/>
    </font>
    <font>
      <sz val="14"/>
      <color rgb="FFFF0000"/>
      <name val="Times New Roman"/>
      <family val="1"/>
    </font>
    <font>
      <b/>
      <sz val="12"/>
      <color rgb="FFFF0000"/>
      <name val="Times New Roman"/>
      <family val="1"/>
    </font>
    <font>
      <b/>
      <sz val="14"/>
      <color theme="1"/>
      <name val="Times New Roman"/>
      <family val="1"/>
    </font>
    <font>
      <b/>
      <sz val="8"/>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59999001026153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medium"/>
      <top style="thin"/>
      <bottom/>
    </border>
    <border>
      <left style="thin"/>
      <right/>
      <top style="thin"/>
      <bottom style="thin"/>
    </border>
    <border>
      <left/>
      <right style="thin"/>
      <top style="thin"/>
      <bottom style="thin"/>
    </border>
    <border>
      <left style="thin"/>
      <right style="thin"/>
      <top/>
      <bottom style="thin"/>
    </border>
    <border>
      <left style="thin"/>
      <right style="thin"/>
      <top/>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color indexed="63"/>
      </right>
      <top>
        <color indexed="63"/>
      </top>
      <bottom>
        <color indexed="63"/>
      </botto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style="thin"/>
    </border>
    <border>
      <left style="medium"/>
      <right style="thin"/>
      <top/>
      <bottom style="thin"/>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top style="medium"/>
      <bottom style="thin"/>
    </border>
    <border>
      <left/>
      <right style="medium"/>
      <top style="medium"/>
      <bottom style="thin"/>
    </border>
    <border>
      <left style="medium"/>
      <right style="thin"/>
      <top style="thin"/>
      <bottom style="thin"/>
    </border>
    <border>
      <left/>
      <right style="medium"/>
      <top style="thin"/>
      <bottom style="thin"/>
    </border>
    <border>
      <left style="medium"/>
      <right style="thin"/>
      <top style="thin"/>
      <bottom/>
    </border>
    <border>
      <left/>
      <right style="thin"/>
      <top style="medium"/>
      <bottom style="medium"/>
    </border>
    <border>
      <left style="thin"/>
      <right style="thin"/>
      <top/>
      <bottom style="medium"/>
    </border>
    <border>
      <left style="thin"/>
      <right/>
      <top/>
      <bottom style="medium"/>
    </border>
    <border>
      <left style="thin"/>
      <right style="medium"/>
      <top/>
      <bottom style="medium"/>
    </border>
    <border>
      <left style="medium"/>
      <right style="thin"/>
      <top/>
      <bottom/>
    </border>
    <border>
      <left style="thin"/>
      <right style="medium"/>
      <top/>
      <bottom/>
    </border>
    <border>
      <left/>
      <right style="thin"/>
      <top style="medium"/>
      <bottom/>
    </border>
    <border>
      <left/>
      <right style="thin"/>
      <top/>
      <bottom style="thin"/>
    </border>
    <border>
      <left/>
      <right style="thin"/>
      <top style="thin"/>
      <bottom/>
    </border>
    <border>
      <left style="medium"/>
      <right style="medium"/>
      <top style="medium"/>
      <bottom/>
    </border>
    <border>
      <left/>
      <right/>
      <top style="thin"/>
      <bottom/>
    </border>
    <border>
      <left/>
      <right style="thin"/>
      <top/>
      <bottom/>
    </border>
    <border>
      <left/>
      <right style="medium"/>
      <top/>
      <bottom/>
    </border>
    <border>
      <left/>
      <right/>
      <top style="thin"/>
      <bottom style="thin"/>
    </border>
    <border>
      <left style="medium"/>
      <right style="thin"/>
      <top style="thin"/>
      <bottom style="medium"/>
    </border>
    <border>
      <left style="thin"/>
      <right/>
      <top style="thin"/>
      <bottom style="mediu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7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1" fillId="0" borderId="0">
      <alignment/>
      <protection/>
    </xf>
    <xf numFmtId="0" fontId="82"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7" fillId="32" borderId="0" applyNumberFormat="0" applyBorder="0" applyAlignment="0" applyProtection="0"/>
  </cellStyleXfs>
  <cellXfs count="1008">
    <xf numFmtId="0" fontId="0" fillId="0" borderId="0" xfId="0" applyAlignment="1">
      <alignment/>
    </xf>
    <xf numFmtId="0" fontId="2" fillId="0" borderId="0" xfId="0" applyFont="1" applyAlignment="1">
      <alignment/>
    </xf>
    <xf numFmtId="0" fontId="2" fillId="0" borderId="0" xfId="0" applyFont="1" applyAlignment="1">
      <alignment horizontal="left" wrapText="1"/>
    </xf>
    <xf numFmtId="0" fontId="5" fillId="0" borderId="0" xfId="0" applyFont="1" applyAlignment="1">
      <alignment horizontal="center"/>
    </xf>
    <xf numFmtId="0" fontId="6" fillId="0" borderId="0" xfId="0" applyFont="1" applyAlignment="1">
      <alignment/>
    </xf>
    <xf numFmtId="0" fontId="0" fillId="0" borderId="0" xfId="0" applyAlignment="1">
      <alignment vertical="center"/>
    </xf>
    <xf numFmtId="0" fontId="88" fillId="0" borderId="10" xfId="0" applyFont="1" applyFill="1" applyBorder="1" applyAlignment="1">
      <alignment vertical="top" wrapText="1"/>
    </xf>
    <xf numFmtId="0" fontId="88" fillId="0" borderId="0" xfId="0" applyFont="1" applyAlignment="1">
      <alignment/>
    </xf>
    <xf numFmtId="0" fontId="7" fillId="0" borderId="11" xfId="0" applyFont="1" applyBorder="1" applyAlignment="1">
      <alignment horizontal="center" vertical="center" textRotation="90" wrapText="1"/>
    </xf>
    <xf numFmtId="0" fontId="7" fillId="0" borderId="12" xfId="0" applyFont="1" applyBorder="1" applyAlignment="1">
      <alignment horizontal="center" vertical="center" textRotation="90" wrapText="1"/>
    </xf>
    <xf numFmtId="0" fontId="6" fillId="0" borderId="10" xfId="0" applyFont="1" applyBorder="1" applyAlignment="1">
      <alignment/>
    </xf>
    <xf numFmtId="0" fontId="2" fillId="0" borderId="10" xfId="0" applyFont="1" applyBorder="1" applyAlignment="1">
      <alignment/>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1" xfId="0" applyFill="1" applyBorder="1" applyAlignment="1">
      <alignment vertical="top" wrapText="1"/>
    </xf>
    <xf numFmtId="0" fontId="0" fillId="0" borderId="11" xfId="0" applyFont="1" applyFill="1" applyBorder="1" applyAlignment="1">
      <alignment horizontal="left" vertical="top" wrapText="1"/>
    </xf>
    <xf numFmtId="0" fontId="89" fillId="0" borderId="10" xfId="0" applyFont="1" applyFill="1" applyBorder="1" applyAlignment="1">
      <alignment vertical="top" wrapText="1"/>
    </xf>
    <xf numFmtId="0" fontId="89" fillId="0" borderId="0" xfId="0" applyFont="1" applyAlignment="1">
      <alignment/>
    </xf>
    <xf numFmtId="0" fontId="9" fillId="0" borderId="10" xfId="0" applyFont="1" applyBorder="1" applyAlignment="1">
      <alignment/>
    </xf>
    <xf numFmtId="0" fontId="89" fillId="0" borderId="10" xfId="0" applyFont="1" applyFill="1" applyBorder="1" applyAlignment="1">
      <alignment horizontal="center" vertical="top"/>
    </xf>
    <xf numFmtId="0" fontId="0" fillId="33" borderId="10" xfId="0" applyFont="1" applyFill="1" applyBorder="1" applyAlignment="1">
      <alignment vertical="top" wrapText="1"/>
    </xf>
    <xf numFmtId="0" fontId="0" fillId="33" borderId="11"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10" fillId="0" borderId="10" xfId="0" applyFont="1" applyFill="1" applyBorder="1" applyAlignment="1">
      <alignment vertical="top" wrapText="1"/>
    </xf>
    <xf numFmtId="0" fontId="89" fillId="34" borderId="10" xfId="0" applyFont="1" applyFill="1" applyBorder="1" applyAlignment="1">
      <alignment vertical="top" wrapText="1"/>
    </xf>
    <xf numFmtId="0" fontId="0" fillId="34" borderId="10" xfId="0" applyFont="1" applyFill="1" applyBorder="1" applyAlignment="1">
      <alignment vertical="top" wrapText="1"/>
    </xf>
    <xf numFmtId="0" fontId="0" fillId="34" borderId="10" xfId="0" applyFont="1" applyFill="1" applyBorder="1" applyAlignment="1">
      <alignment horizontal="center" vertical="top" wrapText="1"/>
    </xf>
    <xf numFmtId="14" fontId="0" fillId="0" borderId="10" xfId="0" applyNumberFormat="1" applyFont="1" applyFill="1" applyBorder="1" applyAlignment="1">
      <alignment vertical="top" wrapText="1"/>
    </xf>
    <xf numFmtId="0" fontId="10" fillId="33" borderId="10" xfId="0" applyFont="1" applyFill="1" applyBorder="1" applyAlignment="1">
      <alignment vertical="top" wrapText="1"/>
    </xf>
    <xf numFmtId="0" fontId="89" fillId="34" borderId="10" xfId="0" applyFont="1" applyFill="1" applyBorder="1" applyAlignment="1">
      <alignment horizontal="left" vertical="top" wrapText="1"/>
    </xf>
    <xf numFmtId="0" fontId="6" fillId="34" borderId="10" xfId="0" applyFont="1" applyFill="1" applyBorder="1" applyAlignment="1">
      <alignment/>
    </xf>
    <xf numFmtId="0" fontId="2" fillId="34" borderId="10" xfId="0" applyFont="1" applyFill="1" applyBorder="1" applyAlignment="1">
      <alignment/>
    </xf>
    <xf numFmtId="0" fontId="15" fillId="34" borderId="10" xfId="0" applyFont="1" applyFill="1" applyBorder="1" applyAlignment="1">
      <alignment/>
    </xf>
    <xf numFmtId="0" fontId="11" fillId="34" borderId="10" xfId="0" applyFont="1" applyFill="1" applyBorder="1" applyAlignment="1">
      <alignment/>
    </xf>
    <xf numFmtId="0" fontId="11" fillId="34" borderId="10" xfId="0" applyFont="1" applyFill="1" applyBorder="1" applyAlignment="1">
      <alignment/>
    </xf>
    <xf numFmtId="0" fontId="90" fillId="0" borderId="0" xfId="0" applyFont="1" applyAlignment="1">
      <alignment/>
    </xf>
    <xf numFmtId="0" fontId="90" fillId="0" borderId="0" xfId="0" applyFont="1" applyFill="1" applyAlignment="1">
      <alignment/>
    </xf>
    <xf numFmtId="0" fontId="91" fillId="0" borderId="0" xfId="0" applyFont="1" applyAlignment="1">
      <alignment/>
    </xf>
    <xf numFmtId="0" fontId="18" fillId="35" borderId="10" xfId="0" applyFont="1" applyFill="1" applyBorder="1" applyAlignment="1">
      <alignment vertical="top" wrapText="1"/>
    </xf>
    <xf numFmtId="0" fontId="18" fillId="0" borderId="0" xfId="0" applyFont="1" applyAlignment="1">
      <alignment horizontal="center"/>
    </xf>
    <xf numFmtId="0" fontId="48" fillId="0" borderId="0" xfId="0" applyFont="1" applyAlignment="1">
      <alignment/>
    </xf>
    <xf numFmtId="0" fontId="18" fillId="0" borderId="13" xfId="0" applyFont="1" applyBorder="1" applyAlignment="1">
      <alignment horizontal="center" textRotation="90" wrapText="1"/>
    </xf>
    <xf numFmtId="0" fontId="18" fillId="0" borderId="10" xfId="0" applyFont="1" applyBorder="1" applyAlignment="1">
      <alignment horizontal="center" vertical="top" wrapText="1"/>
    </xf>
    <xf numFmtId="0" fontId="48" fillId="0" borderId="10" xfId="0" applyFont="1" applyBorder="1" applyAlignment="1">
      <alignment/>
    </xf>
    <xf numFmtId="0" fontId="91" fillId="33" borderId="0" xfId="0" applyFont="1" applyFill="1" applyAlignment="1">
      <alignment/>
    </xf>
    <xf numFmtId="0" fontId="91" fillId="35" borderId="0" xfId="0" applyFont="1" applyFill="1" applyAlignment="1">
      <alignment/>
    </xf>
    <xf numFmtId="0" fontId="91" fillId="0" borderId="10" xfId="0" applyFont="1" applyBorder="1" applyAlignment="1">
      <alignment/>
    </xf>
    <xf numFmtId="180" fontId="18" fillId="35" borderId="10" xfId="0" applyNumberFormat="1" applyFont="1" applyFill="1" applyBorder="1" applyAlignment="1">
      <alignment horizontal="center" vertical="top" wrapText="1"/>
    </xf>
    <xf numFmtId="49" fontId="18" fillId="35" borderId="10" xfId="0" applyNumberFormat="1" applyFont="1" applyFill="1" applyBorder="1" applyAlignment="1">
      <alignment horizontal="center" vertical="top" wrapText="1"/>
    </xf>
    <xf numFmtId="181" fontId="18" fillId="35" borderId="10" xfId="0" applyNumberFormat="1" applyFont="1" applyFill="1" applyBorder="1" applyAlignment="1">
      <alignment horizontal="center" vertical="top" wrapText="1"/>
    </xf>
    <xf numFmtId="2" fontId="18" fillId="35" borderId="10" xfId="0" applyNumberFormat="1" applyFont="1" applyFill="1" applyBorder="1" applyAlignment="1">
      <alignment horizontal="center" vertical="top" wrapText="1"/>
    </xf>
    <xf numFmtId="0" fontId="18" fillId="35" borderId="10" xfId="0" applyFont="1" applyFill="1" applyBorder="1" applyAlignment="1">
      <alignment/>
    </xf>
    <xf numFmtId="0" fontId="92" fillId="35" borderId="10" xfId="0" applyFont="1" applyFill="1" applyBorder="1" applyAlignment="1">
      <alignment vertical="top" wrapText="1"/>
    </xf>
    <xf numFmtId="0" fontId="18" fillId="35" borderId="10" xfId="0" applyFont="1" applyFill="1" applyBorder="1" applyAlignment="1">
      <alignment vertical="top" wrapText="1"/>
    </xf>
    <xf numFmtId="0" fontId="90" fillId="35" borderId="10" xfId="0" applyFont="1" applyFill="1" applyBorder="1" applyAlignment="1">
      <alignment vertical="top" wrapText="1"/>
    </xf>
    <xf numFmtId="0" fontId="0" fillId="35" borderId="0" xfId="0" applyFill="1" applyAlignment="1">
      <alignment/>
    </xf>
    <xf numFmtId="0" fontId="0" fillId="36" borderId="0" xfId="0" applyFill="1" applyAlignment="1">
      <alignment/>
    </xf>
    <xf numFmtId="0" fontId="91" fillId="35" borderId="10" xfId="0" applyFont="1" applyFill="1" applyBorder="1" applyAlignment="1">
      <alignment vertical="top" wrapText="1"/>
    </xf>
    <xf numFmtId="0" fontId="10" fillId="0" borderId="0" xfId="0" applyFont="1" applyFill="1" applyAlignment="1">
      <alignment/>
    </xf>
    <xf numFmtId="0" fontId="20" fillId="0" borderId="10" xfId="0" applyFont="1" applyFill="1" applyBorder="1" applyAlignment="1">
      <alignment horizontal="center" vertical="top" wrapText="1"/>
    </xf>
    <xf numFmtId="0" fontId="18" fillId="0" borderId="10" xfId="0" applyFont="1" applyFill="1" applyBorder="1" applyAlignment="1">
      <alignment horizontal="center" vertical="top" wrapText="1"/>
    </xf>
    <xf numFmtId="0" fontId="92" fillId="35" borderId="10" xfId="0" applyFont="1" applyFill="1" applyBorder="1" applyAlignment="1">
      <alignment/>
    </xf>
    <xf numFmtId="0" fontId="93" fillId="35" borderId="10" xfId="0" applyFont="1" applyFill="1" applyBorder="1" applyAlignment="1">
      <alignment/>
    </xf>
    <xf numFmtId="0" fontId="10" fillId="0" borderId="10" xfId="0" applyFont="1" applyFill="1" applyBorder="1" applyAlignment="1">
      <alignment/>
    </xf>
    <xf numFmtId="0" fontId="91" fillId="0" borderId="14" xfId="0" applyFont="1" applyBorder="1" applyAlignment="1">
      <alignment/>
    </xf>
    <xf numFmtId="1" fontId="18" fillId="35" borderId="10" xfId="0" applyNumberFormat="1" applyFont="1" applyFill="1" applyBorder="1" applyAlignment="1">
      <alignment horizontal="center" vertical="top" wrapText="1"/>
    </xf>
    <xf numFmtId="0" fontId="18" fillId="37" borderId="10" xfId="0" applyFont="1" applyFill="1" applyBorder="1" applyAlignment="1">
      <alignment vertical="top" wrapText="1"/>
    </xf>
    <xf numFmtId="0" fontId="90" fillId="37" borderId="10" xfId="0" applyFont="1" applyFill="1" applyBorder="1" applyAlignment="1">
      <alignment vertical="top" wrapText="1"/>
    </xf>
    <xf numFmtId="0" fontId="92" fillId="37" borderId="10" xfId="0" applyFont="1" applyFill="1" applyBorder="1" applyAlignment="1">
      <alignment/>
    </xf>
    <xf numFmtId="0" fontId="90" fillId="37" borderId="10" xfId="0" applyFont="1" applyFill="1" applyBorder="1" applyAlignment="1">
      <alignment/>
    </xf>
    <xf numFmtId="0" fontId="20" fillId="37" borderId="10" xfId="0" applyFont="1" applyFill="1" applyBorder="1" applyAlignment="1">
      <alignment vertical="top" wrapText="1"/>
    </xf>
    <xf numFmtId="0" fontId="88" fillId="37" borderId="10" xfId="0" applyFont="1" applyFill="1" applyBorder="1" applyAlignment="1">
      <alignment vertical="top" wrapText="1"/>
    </xf>
    <xf numFmtId="0" fontId="92" fillId="35" borderId="11" xfId="0" applyFont="1" applyFill="1" applyBorder="1" applyAlignment="1">
      <alignment/>
    </xf>
    <xf numFmtId="0" fontId="88" fillId="8" borderId="10" xfId="0" applyFont="1" applyFill="1" applyBorder="1" applyAlignment="1">
      <alignment vertical="top" wrapText="1"/>
    </xf>
    <xf numFmtId="0" fontId="18" fillId="7" borderId="10" xfId="0" applyFont="1" applyFill="1" applyBorder="1" applyAlignment="1">
      <alignment vertical="top" wrapText="1"/>
    </xf>
    <xf numFmtId="0" fontId="90" fillId="7" borderId="10" xfId="0" applyFont="1" applyFill="1" applyBorder="1" applyAlignment="1">
      <alignment vertical="top" wrapText="1"/>
    </xf>
    <xf numFmtId="0" fontId="94" fillId="35" borderId="10" xfId="0" applyFont="1" applyFill="1" applyBorder="1" applyAlignment="1">
      <alignment vertical="top" wrapText="1"/>
    </xf>
    <xf numFmtId="0" fontId="18" fillId="35" borderId="10" xfId="0" applyFont="1" applyFill="1" applyBorder="1" applyAlignment="1">
      <alignment wrapText="1"/>
    </xf>
    <xf numFmtId="0" fontId="90" fillId="0" borderId="0" xfId="0" applyFont="1" applyAlignment="1">
      <alignment wrapText="1"/>
    </xf>
    <xf numFmtId="0" fontId="20" fillId="36" borderId="10" xfId="0" applyFont="1" applyFill="1" applyBorder="1" applyAlignment="1">
      <alignment vertical="top" wrapText="1"/>
    </xf>
    <xf numFmtId="0" fontId="20" fillId="36" borderId="10" xfId="0" applyFont="1" applyFill="1" applyBorder="1" applyAlignment="1">
      <alignment horizontal="center" vertical="top" wrapText="1"/>
    </xf>
    <xf numFmtId="0" fontId="18" fillId="35" borderId="10" xfId="0" applyFont="1" applyFill="1" applyBorder="1" applyAlignment="1">
      <alignment horizontal="left" vertical="top" wrapText="1"/>
    </xf>
    <xf numFmtId="0" fontId="18" fillId="35" borderId="10" xfId="0" applyFont="1" applyFill="1" applyBorder="1" applyAlignment="1">
      <alignment/>
    </xf>
    <xf numFmtId="0" fontId="18" fillId="7" borderId="10" xfId="0" applyFont="1" applyFill="1" applyBorder="1" applyAlignment="1">
      <alignment vertical="top" wrapText="1"/>
    </xf>
    <xf numFmtId="0" fontId="18" fillId="35" borderId="10" xfId="0" applyFont="1" applyFill="1" applyBorder="1" applyAlignment="1">
      <alignment horizontal="justify" vertical="top"/>
    </xf>
    <xf numFmtId="0" fontId="10" fillId="0" borderId="0" xfId="0" applyFont="1" applyAlignment="1">
      <alignment/>
    </xf>
    <xf numFmtId="0" fontId="10" fillId="35" borderId="10" xfId="0" applyFont="1" applyFill="1" applyBorder="1" applyAlignment="1">
      <alignment/>
    </xf>
    <xf numFmtId="0" fontId="94" fillId="35" borderId="10" xfId="0" applyFont="1" applyFill="1" applyBorder="1" applyAlignment="1">
      <alignment horizontal="center" vertical="top" wrapText="1"/>
    </xf>
    <xf numFmtId="0" fontId="94" fillId="35" borderId="10" xfId="0" applyFont="1" applyFill="1" applyBorder="1" applyAlignment="1">
      <alignment horizontal="left" vertical="top" wrapText="1"/>
    </xf>
    <xf numFmtId="0" fontId="94" fillId="35" borderId="10" xfId="0" applyFont="1" applyFill="1" applyBorder="1" applyAlignment="1">
      <alignment/>
    </xf>
    <xf numFmtId="0" fontId="95" fillId="35" borderId="10" xfId="0" applyFont="1" applyFill="1" applyBorder="1" applyAlignment="1">
      <alignment/>
    </xf>
    <xf numFmtId="0" fontId="94" fillId="35" borderId="10" xfId="0" applyFont="1" applyFill="1" applyBorder="1" applyAlignment="1">
      <alignment vertical="top" wrapText="1"/>
    </xf>
    <xf numFmtId="0" fontId="94" fillId="35" borderId="10" xfId="0" applyFont="1" applyFill="1" applyBorder="1" applyAlignment="1">
      <alignment horizontal="justify" vertical="top"/>
    </xf>
    <xf numFmtId="0" fontId="5" fillId="0" borderId="0" xfId="0" applyFont="1" applyFill="1" applyAlignment="1">
      <alignment horizontal="center"/>
    </xf>
    <xf numFmtId="0" fontId="11" fillId="35" borderId="10" xfId="0" applyFont="1" applyFill="1" applyBorder="1" applyAlignment="1">
      <alignment horizontal="center" vertical="center" textRotation="90" wrapText="1"/>
    </xf>
    <xf numFmtId="0" fontId="90" fillId="34" borderId="0" xfId="0" applyFont="1" applyFill="1" applyAlignment="1">
      <alignment/>
    </xf>
    <xf numFmtId="0" fontId="88" fillId="35" borderId="0" xfId="0" applyFont="1" applyFill="1" applyAlignment="1">
      <alignment/>
    </xf>
    <xf numFmtId="0" fontId="90" fillId="35" borderId="0" xfId="0" applyFont="1" applyFill="1" applyAlignment="1">
      <alignment/>
    </xf>
    <xf numFmtId="199" fontId="18" fillId="35" borderId="10" xfId="0" applyNumberFormat="1" applyFont="1" applyFill="1" applyBorder="1" applyAlignment="1">
      <alignment horizontal="right" vertical="top" wrapText="1"/>
    </xf>
    <xf numFmtId="198" fontId="90" fillId="35" borderId="10" xfId="0" applyNumberFormat="1" applyFont="1" applyFill="1" applyBorder="1" applyAlignment="1">
      <alignment horizontal="right" vertical="top" wrapText="1"/>
    </xf>
    <xf numFmtId="198" fontId="18" fillId="35" borderId="10" xfId="0" applyNumberFormat="1" applyFont="1" applyFill="1" applyBorder="1" applyAlignment="1">
      <alignment horizontal="right" vertical="top" wrapText="1"/>
    </xf>
    <xf numFmtId="0" fontId="88" fillId="0" borderId="0" xfId="0" applyFont="1" applyFill="1" applyAlignment="1">
      <alignment/>
    </xf>
    <xf numFmtId="0" fontId="5" fillId="0" borderId="0" xfId="0" applyFont="1" applyFill="1" applyAlignment="1">
      <alignment horizontal="left" wrapText="1"/>
    </xf>
    <xf numFmtId="0" fontId="5" fillId="33" borderId="0" xfId="0" applyFont="1" applyFill="1" applyAlignment="1">
      <alignment horizontal="right"/>
    </xf>
    <xf numFmtId="0" fontId="5" fillId="12" borderId="0" xfId="0" applyFont="1" applyFill="1" applyAlignment="1">
      <alignment horizontal="right"/>
    </xf>
    <xf numFmtId="0" fontId="5" fillId="35" borderId="0" xfId="0" applyFont="1" applyFill="1" applyAlignment="1">
      <alignment horizontal="right"/>
    </xf>
    <xf numFmtId="0" fontId="0" fillId="0" borderId="0" xfId="0" applyFill="1" applyAlignment="1">
      <alignment/>
    </xf>
    <xf numFmtId="0" fontId="89" fillId="0" borderId="10"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8" fillId="0" borderId="15" xfId="0" applyFont="1" applyFill="1" applyBorder="1" applyAlignment="1">
      <alignment horizontal="center" vertical="top" wrapText="1"/>
    </xf>
    <xf numFmtId="4" fontId="18" fillId="0" borderId="10" xfId="0" applyNumberFormat="1" applyFont="1" applyBorder="1" applyAlignment="1">
      <alignment/>
    </xf>
    <xf numFmtId="4" fontId="18" fillId="35" borderId="10" xfId="0" applyNumberFormat="1" applyFont="1" applyFill="1" applyBorder="1" applyAlignment="1">
      <alignment/>
    </xf>
    <xf numFmtId="192" fontId="4" fillId="0" borderId="16" xfId="0" applyNumberFormat="1" applyFont="1" applyFill="1" applyBorder="1" applyAlignment="1">
      <alignment horizontal="left" vertical="top" wrapText="1"/>
    </xf>
    <xf numFmtId="192" fontId="4" fillId="0" borderId="15" xfId="0" applyNumberFormat="1" applyFont="1" applyFill="1" applyBorder="1" applyAlignment="1">
      <alignment horizontal="left" vertical="top" wrapText="1"/>
    </xf>
    <xf numFmtId="0" fontId="10" fillId="35" borderId="17" xfId="0" applyFont="1" applyFill="1" applyBorder="1" applyAlignment="1">
      <alignment horizontal="center" vertical="top" wrapText="1"/>
    </xf>
    <xf numFmtId="0" fontId="10" fillId="35" borderId="17" xfId="0" applyFont="1" applyFill="1" applyBorder="1" applyAlignment="1">
      <alignment horizontal="center" vertical="top" wrapText="1"/>
    </xf>
    <xf numFmtId="0" fontId="10" fillId="35" borderId="17" xfId="0" applyFont="1" applyFill="1" applyBorder="1" applyAlignment="1">
      <alignment wrapText="1"/>
    </xf>
    <xf numFmtId="0" fontId="10" fillId="8" borderId="10" xfId="0" applyFont="1" applyFill="1" applyBorder="1" applyAlignment="1">
      <alignment wrapText="1"/>
    </xf>
    <xf numFmtId="0" fontId="10" fillId="35" borderId="10" xfId="0" applyFont="1" applyFill="1" applyBorder="1" applyAlignment="1">
      <alignment horizontal="center" vertical="top" wrapText="1"/>
    </xf>
    <xf numFmtId="0" fontId="10" fillId="35" borderId="11"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192" fontId="0" fillId="0" borderId="0" xfId="0" applyNumberFormat="1" applyFont="1" applyFill="1" applyBorder="1" applyAlignment="1">
      <alignment horizontal="right" vertical="top"/>
    </xf>
    <xf numFmtId="0" fontId="0" fillId="0" borderId="0" xfId="0" applyFill="1" applyBorder="1" applyAlignment="1">
      <alignment wrapText="1"/>
    </xf>
    <xf numFmtId="0" fontId="0"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8" fillId="35" borderId="10" xfId="0" applyFont="1" applyFill="1" applyBorder="1" applyAlignment="1">
      <alignment horizontal="center" vertical="top" wrapText="1"/>
    </xf>
    <xf numFmtId="0" fontId="95" fillId="35" borderId="10" xfId="0" applyFont="1" applyFill="1" applyBorder="1" applyAlignment="1">
      <alignment/>
    </xf>
    <xf numFmtId="0" fontId="94" fillId="35" borderId="10" xfId="0" applyFont="1" applyFill="1" applyBorder="1" applyAlignment="1">
      <alignment horizontal="center" vertical="top" wrapText="1"/>
    </xf>
    <xf numFmtId="0" fontId="18" fillId="35" borderId="10" xfId="0" applyFont="1" applyFill="1" applyBorder="1" applyAlignment="1">
      <alignment horizontal="center" vertical="top"/>
    </xf>
    <xf numFmtId="0" fontId="18" fillId="35" borderId="10" xfId="0" applyFont="1" applyFill="1" applyBorder="1" applyAlignment="1">
      <alignment horizontal="center" vertical="top" wrapText="1"/>
    </xf>
    <xf numFmtId="0" fontId="18" fillId="35" borderId="10" xfId="0" applyFont="1" applyFill="1" applyBorder="1" applyAlignment="1">
      <alignment horizontal="left" vertical="top" wrapText="1"/>
    </xf>
    <xf numFmtId="0" fontId="18" fillId="35" borderId="10" xfId="0" applyFont="1" applyFill="1" applyBorder="1" applyAlignment="1">
      <alignment horizontal="center"/>
    </xf>
    <xf numFmtId="0" fontId="18" fillId="35" borderId="10" xfId="0" applyFont="1" applyFill="1" applyBorder="1" applyAlignment="1">
      <alignment horizontal="left" vertical="top"/>
    </xf>
    <xf numFmtId="0" fontId="18" fillId="38" borderId="18" xfId="0" applyFont="1" applyFill="1" applyBorder="1" applyAlignment="1">
      <alignment vertical="top" wrapText="1"/>
    </xf>
    <xf numFmtId="0" fontId="96" fillId="37" borderId="10" xfId="0" applyFont="1" applyFill="1" applyBorder="1" applyAlignment="1">
      <alignment/>
    </xf>
    <xf numFmtId="0" fontId="18" fillId="0" borderId="10" xfId="0" applyFont="1" applyBorder="1" applyAlignment="1">
      <alignment vertical="center" wrapText="1"/>
    </xf>
    <xf numFmtId="0" fontId="18" fillId="0" borderId="0" xfId="0" applyFont="1" applyAlignment="1">
      <alignment vertical="top" wrapText="1"/>
    </xf>
    <xf numFmtId="0" fontId="18" fillId="0" borderId="10" xfId="0" applyFont="1" applyFill="1" applyBorder="1" applyAlignment="1">
      <alignment vertical="top" wrapText="1"/>
    </xf>
    <xf numFmtId="0" fontId="18" fillId="0" borderId="10" xfId="0" applyFont="1" applyBorder="1" applyAlignment="1">
      <alignment vertical="top" wrapText="1"/>
    </xf>
    <xf numFmtId="2" fontId="18" fillId="35" borderId="10" xfId="0" applyNumberFormat="1" applyFont="1" applyFill="1" applyBorder="1" applyAlignment="1">
      <alignment vertical="top" wrapText="1"/>
    </xf>
    <xf numFmtId="0" fontId="24" fillId="0" borderId="19" xfId="0" applyFont="1" applyBorder="1" applyAlignment="1">
      <alignment horizontal="center" vertical="center" wrapText="1"/>
    </xf>
    <xf numFmtId="0" fontId="24" fillId="0" borderId="20" xfId="0" applyFont="1" applyBorder="1" applyAlignment="1">
      <alignment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49" fontId="10" fillId="0" borderId="10" xfId="0" applyNumberFormat="1" applyFont="1" applyBorder="1" applyAlignment="1">
      <alignment horizontal="center" vertical="center"/>
    </xf>
    <xf numFmtId="0" fontId="22" fillId="34" borderId="22" xfId="0" applyFont="1" applyFill="1" applyBorder="1" applyAlignment="1">
      <alignment horizontal="center" vertical="center" wrapText="1"/>
    </xf>
    <xf numFmtId="0" fontId="0" fillId="33" borderId="0" xfId="0" applyFill="1" applyAlignment="1">
      <alignment/>
    </xf>
    <xf numFmtId="0" fontId="97" fillId="0" borderId="11" xfId="0" applyFont="1" applyBorder="1" applyAlignment="1">
      <alignment horizontal="center" vertical="center" textRotation="90" wrapText="1"/>
    </xf>
    <xf numFmtId="0" fontId="97" fillId="0" borderId="12" xfId="0" applyFont="1" applyBorder="1" applyAlignment="1">
      <alignment horizontal="center" vertical="center" textRotation="90" wrapText="1"/>
    </xf>
    <xf numFmtId="0" fontId="98" fillId="0" borderId="16" xfId="0" applyFont="1" applyBorder="1" applyAlignment="1">
      <alignment horizontal="center" vertical="center" wrapText="1"/>
    </xf>
    <xf numFmtId="0" fontId="99" fillId="0" borderId="16" xfId="0" applyFont="1" applyBorder="1" applyAlignment="1">
      <alignment horizontal="center" vertical="center" wrapText="1"/>
    </xf>
    <xf numFmtId="0" fontId="98" fillId="0" borderId="23" xfId="0" applyFont="1" applyBorder="1" applyAlignment="1">
      <alignment horizontal="center" vertical="center" wrapText="1"/>
    </xf>
    <xf numFmtId="0" fontId="98" fillId="33" borderId="19" xfId="0" applyFont="1" applyFill="1" applyBorder="1" applyAlignment="1">
      <alignment horizontal="center" vertical="center" wrapText="1"/>
    </xf>
    <xf numFmtId="0" fontId="98" fillId="0" borderId="20" xfId="0" applyFont="1" applyBorder="1" applyAlignment="1">
      <alignment horizontal="center" vertical="center" wrapText="1"/>
    </xf>
    <xf numFmtId="0" fontId="98" fillId="0" borderId="21" xfId="0" applyFont="1" applyBorder="1" applyAlignment="1">
      <alignment horizontal="center" vertical="center" wrapText="1"/>
    </xf>
    <xf numFmtId="0" fontId="89" fillId="0" borderId="19" xfId="0" applyFont="1" applyBorder="1" applyAlignment="1">
      <alignment horizontal="center" vertical="center" wrapText="1"/>
    </xf>
    <xf numFmtId="0" fontId="97" fillId="0" borderId="20" xfId="0" applyFont="1" applyBorder="1" applyAlignment="1">
      <alignment vertical="center" wrapText="1"/>
    </xf>
    <xf numFmtId="0" fontId="97" fillId="0" borderId="24" xfId="0" applyFont="1" applyBorder="1" applyAlignment="1">
      <alignment vertical="center" wrapText="1"/>
    </xf>
    <xf numFmtId="0" fontId="97" fillId="33" borderId="19" xfId="0" applyFont="1" applyFill="1" applyBorder="1" applyAlignment="1">
      <alignment vertical="center" wrapText="1"/>
    </xf>
    <xf numFmtId="0" fontId="97" fillId="0" borderId="21" xfId="0" applyFont="1" applyBorder="1" applyAlignment="1">
      <alignment vertical="center" wrapText="1"/>
    </xf>
    <xf numFmtId="0" fontId="100" fillId="33" borderId="19" xfId="0" applyFont="1" applyFill="1" applyBorder="1" applyAlignment="1">
      <alignment horizontal="center" vertical="center" wrapText="1"/>
    </xf>
    <xf numFmtId="0" fontId="100" fillId="0" borderId="20" xfId="0" applyFont="1" applyFill="1" applyBorder="1" applyAlignment="1">
      <alignment horizontal="center" vertical="center" wrapText="1"/>
    </xf>
    <xf numFmtId="0" fontId="100" fillId="0" borderId="21" xfId="0" applyFont="1" applyFill="1" applyBorder="1" applyAlignment="1">
      <alignment horizontal="center" vertical="center" wrapText="1"/>
    </xf>
    <xf numFmtId="0" fontId="98" fillId="0" borderId="10" xfId="0" applyFont="1" applyBorder="1" applyAlignment="1">
      <alignment horizontal="center" vertical="center" wrapText="1"/>
    </xf>
    <xf numFmtId="0" fontId="0" fillId="0" borderId="10" xfId="0" applyBorder="1" applyAlignment="1">
      <alignment vertical="center" wrapText="1"/>
    </xf>
    <xf numFmtId="49" fontId="98" fillId="0" borderId="10" xfId="0" applyNumberFormat="1" applyFont="1" applyBorder="1" applyAlignment="1">
      <alignment horizontal="center" vertical="center" wrapText="1"/>
    </xf>
    <xf numFmtId="0" fontId="101"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33" borderId="10" xfId="0" applyFont="1" applyFill="1" applyBorder="1" applyAlignment="1">
      <alignment horizontal="center" vertical="center" wrapText="1"/>
    </xf>
    <xf numFmtId="0" fontId="102" fillId="0" borderId="10" xfId="0" applyFont="1" applyBorder="1" applyAlignment="1">
      <alignment vertical="center" wrapText="1"/>
    </xf>
    <xf numFmtId="0" fontId="98" fillId="0" borderId="10" xfId="0" applyFont="1" applyBorder="1" applyAlignment="1">
      <alignment vertical="center" wrapText="1"/>
    </xf>
    <xf numFmtId="0" fontId="99" fillId="0" borderId="10" xfId="0" applyFont="1" applyBorder="1" applyAlignment="1">
      <alignment vertical="center" wrapText="1"/>
    </xf>
    <xf numFmtId="1" fontId="0" fillId="0" borderId="0" xfId="0" applyNumberFormat="1" applyAlignment="1">
      <alignment/>
    </xf>
    <xf numFmtId="0" fontId="99" fillId="0" borderId="10" xfId="0" applyFont="1" applyBorder="1" applyAlignment="1">
      <alignment horizontal="center" vertical="center" wrapText="1"/>
    </xf>
    <xf numFmtId="0" fontId="102" fillId="0" borderId="10" xfId="0" applyFont="1" applyBorder="1" applyAlignment="1">
      <alignment horizontal="center" vertical="center" wrapText="1"/>
    </xf>
    <xf numFmtId="0" fontId="101" fillId="0" borderId="10" xfId="0" applyFont="1" applyBorder="1" applyAlignment="1">
      <alignment horizontal="center" vertical="center" wrapText="1"/>
    </xf>
    <xf numFmtId="17" fontId="102" fillId="0" borderId="10" xfId="0" applyNumberFormat="1" applyFont="1" applyBorder="1" applyAlignment="1">
      <alignment horizontal="center" vertical="center" wrapText="1"/>
    </xf>
    <xf numFmtId="0" fontId="95" fillId="0" borderId="10" xfId="0" applyFont="1" applyBorder="1" applyAlignment="1">
      <alignment horizontal="center" vertical="center" wrapText="1"/>
    </xf>
    <xf numFmtId="0" fontId="100" fillId="0" borderId="10" xfId="0" applyFont="1" applyBorder="1" applyAlignment="1">
      <alignment horizontal="center" vertical="center" wrapText="1"/>
    </xf>
    <xf numFmtId="17" fontId="102" fillId="0" borderId="10" xfId="0" applyNumberFormat="1" applyFont="1" applyBorder="1" applyAlignment="1">
      <alignment vertical="center" wrapText="1"/>
    </xf>
    <xf numFmtId="17" fontId="98" fillId="0" borderId="10" xfId="0" applyNumberFormat="1" applyFont="1" applyBorder="1" applyAlignment="1">
      <alignment horizontal="center" vertical="center" wrapText="1"/>
    </xf>
    <xf numFmtId="0" fontId="97" fillId="0" borderId="10" xfId="0" applyFont="1" applyBorder="1" applyAlignment="1">
      <alignment vertical="center" wrapText="1"/>
    </xf>
    <xf numFmtId="0" fontId="89" fillId="0" borderId="10" xfId="0" applyFont="1" applyBorder="1" applyAlignment="1">
      <alignment horizontal="center" vertical="center" wrapText="1"/>
    </xf>
    <xf numFmtId="0" fontId="89" fillId="33" borderId="10" xfId="0" applyFont="1" applyFill="1" applyBorder="1" applyAlignment="1">
      <alignment horizontal="center" vertical="center" wrapText="1"/>
    </xf>
    <xf numFmtId="0" fontId="103" fillId="0" borderId="10" xfId="0" applyFont="1" applyBorder="1" applyAlignment="1">
      <alignment horizontal="center" vertical="center" wrapText="1"/>
    </xf>
    <xf numFmtId="16" fontId="98" fillId="0" borderId="10" xfId="0" applyNumberFormat="1" applyFont="1" applyBorder="1" applyAlignment="1">
      <alignment horizontal="center" vertical="center" wrapText="1"/>
    </xf>
    <xf numFmtId="0" fontId="104" fillId="0" borderId="10" xfId="0" applyFont="1" applyBorder="1" applyAlignment="1">
      <alignment horizontal="center" vertical="center" wrapText="1"/>
    </xf>
    <xf numFmtId="0" fontId="104" fillId="33" borderId="10" xfId="0" applyFont="1" applyFill="1" applyBorder="1" applyAlignment="1">
      <alignment horizontal="center" vertical="center" wrapText="1"/>
    </xf>
    <xf numFmtId="0" fontId="105" fillId="0" borderId="10" xfId="0" applyFont="1" applyBorder="1" applyAlignment="1">
      <alignment vertical="center" wrapText="1"/>
    </xf>
    <xf numFmtId="16" fontId="106" fillId="0" borderId="10" xfId="0" applyNumberFormat="1" applyFont="1" applyBorder="1" applyAlignment="1">
      <alignment vertical="center" wrapText="1"/>
    </xf>
    <xf numFmtId="0" fontId="106" fillId="0" borderId="10" xfId="0" applyFont="1" applyBorder="1" applyAlignment="1">
      <alignment vertical="center" wrapText="1"/>
    </xf>
    <xf numFmtId="0" fontId="90" fillId="0" borderId="10" xfId="0" applyFont="1" applyBorder="1" applyAlignment="1">
      <alignment vertical="center" wrapText="1"/>
    </xf>
    <xf numFmtId="0" fontId="107" fillId="0" borderId="10" xfId="0" applyFont="1" applyBorder="1" applyAlignment="1">
      <alignment horizontal="center" vertical="center" wrapText="1"/>
    </xf>
    <xf numFmtId="0" fontId="104" fillId="0" borderId="10" xfId="0" applyFont="1" applyBorder="1" applyAlignment="1">
      <alignment vertical="center" wrapText="1"/>
    </xf>
    <xf numFmtId="16" fontId="98" fillId="0" borderId="10" xfId="0" applyNumberFormat="1" applyFont="1" applyBorder="1" applyAlignment="1">
      <alignment vertical="center" wrapText="1"/>
    </xf>
    <xf numFmtId="0" fontId="103" fillId="0" borderId="10" xfId="0" applyFont="1" applyBorder="1" applyAlignment="1">
      <alignment vertical="center" wrapText="1"/>
    </xf>
    <xf numFmtId="17" fontId="98" fillId="0" borderId="10" xfId="0" applyNumberFormat="1" applyFont="1" applyBorder="1" applyAlignment="1">
      <alignment vertical="center" wrapText="1"/>
    </xf>
    <xf numFmtId="0" fontId="108" fillId="0" borderId="10" xfId="0" applyFont="1" applyBorder="1" applyAlignment="1">
      <alignment horizontal="center" vertical="center" wrapText="1"/>
    </xf>
    <xf numFmtId="0" fontId="108" fillId="0" borderId="11" xfId="0" applyFont="1" applyBorder="1" applyAlignment="1">
      <alignment horizontal="center" vertical="center" wrapText="1"/>
    </xf>
    <xf numFmtId="0" fontId="98" fillId="0" borderId="11" xfId="0" applyFont="1" applyBorder="1" applyAlignment="1">
      <alignment horizontal="center" vertical="center" wrapText="1"/>
    </xf>
    <xf numFmtId="0" fontId="103" fillId="0" borderId="11" xfId="0" applyFont="1" applyBorder="1" applyAlignment="1">
      <alignment horizontal="center" vertical="center" wrapText="1"/>
    </xf>
    <xf numFmtId="0" fontId="99" fillId="0" borderId="11" xfId="0" applyFont="1" applyBorder="1" applyAlignment="1">
      <alignment horizontal="center" vertical="center" wrapText="1"/>
    </xf>
    <xf numFmtId="17" fontId="98" fillId="0" borderId="17" xfId="0" applyNumberFormat="1" applyFont="1" applyBorder="1" applyAlignment="1">
      <alignment horizontal="center" vertical="center" wrapText="1"/>
    </xf>
    <xf numFmtId="0" fontId="97" fillId="34" borderId="11" xfId="0" applyFont="1" applyFill="1" applyBorder="1" applyAlignment="1">
      <alignment horizontal="center" vertical="center" wrapText="1"/>
    </xf>
    <xf numFmtId="0" fontId="109" fillId="34" borderId="11" xfId="0" applyFont="1" applyFill="1" applyBorder="1" applyAlignment="1">
      <alignment horizontal="center" vertical="center" wrapText="1"/>
    </xf>
    <xf numFmtId="0" fontId="99" fillId="34" borderId="11" xfId="0" applyFont="1" applyFill="1" applyBorder="1" applyAlignment="1">
      <alignment horizontal="center" vertical="center" wrapText="1"/>
    </xf>
    <xf numFmtId="17" fontId="97" fillId="34" borderId="17" xfId="0" applyNumberFormat="1" applyFont="1" applyFill="1" applyBorder="1" applyAlignment="1">
      <alignment horizontal="center" vertical="center" wrapText="1"/>
    </xf>
    <xf numFmtId="0" fontId="100" fillId="33" borderId="10" xfId="0" applyFont="1" applyFill="1" applyBorder="1" applyAlignment="1">
      <alignment horizontal="center" vertical="center" wrapText="1"/>
    </xf>
    <xf numFmtId="0" fontId="100" fillId="34" borderId="10" xfId="0" applyFont="1" applyFill="1" applyBorder="1" applyAlignment="1">
      <alignment horizontal="center" vertical="center" wrapText="1"/>
    </xf>
    <xf numFmtId="0" fontId="97" fillId="0" borderId="10" xfId="0" applyFont="1" applyBorder="1" applyAlignment="1">
      <alignment vertical="top" wrapText="1"/>
    </xf>
    <xf numFmtId="0" fontId="97" fillId="0" borderId="10" xfId="0" applyFont="1" applyBorder="1" applyAlignment="1">
      <alignment wrapText="1"/>
    </xf>
    <xf numFmtId="0" fontId="97" fillId="0" borderId="13" xfId="0" applyFont="1" applyBorder="1" applyAlignment="1">
      <alignment wrapText="1"/>
    </xf>
    <xf numFmtId="1" fontId="97" fillId="33" borderId="25" xfId="0" applyNumberFormat="1" applyFont="1" applyFill="1" applyBorder="1" applyAlignment="1">
      <alignment horizontal="center" vertical="center"/>
    </xf>
    <xf numFmtId="1" fontId="97" fillId="0" borderId="26" xfId="0" applyNumberFormat="1" applyFont="1" applyFill="1" applyBorder="1" applyAlignment="1">
      <alignment horizontal="center" vertical="center"/>
    </xf>
    <xf numFmtId="1" fontId="97" fillId="0" borderId="27" xfId="0" applyNumberFormat="1" applyFont="1" applyFill="1" applyBorder="1" applyAlignment="1">
      <alignment horizontal="center" vertical="center"/>
    </xf>
    <xf numFmtId="1" fontId="97" fillId="33" borderId="25" xfId="0" applyNumberFormat="1" applyFont="1" applyFill="1" applyBorder="1" applyAlignment="1">
      <alignment horizontal="center" vertical="center" wrapText="1"/>
    </xf>
    <xf numFmtId="1" fontId="97" fillId="0" borderId="26" xfId="0" applyNumberFormat="1" applyFont="1" applyFill="1" applyBorder="1" applyAlignment="1">
      <alignment horizontal="center" vertical="center" wrapText="1"/>
    </xf>
    <xf numFmtId="1" fontId="97" fillId="0" borderId="27" xfId="0" applyNumberFormat="1" applyFont="1" applyFill="1" applyBorder="1" applyAlignment="1">
      <alignment horizontal="center" vertical="center" wrapText="1"/>
    </xf>
    <xf numFmtId="0" fontId="0" fillId="0" borderId="15" xfId="0" applyFont="1" applyBorder="1" applyAlignment="1">
      <alignment vertical="top" wrapText="1"/>
    </xf>
    <xf numFmtId="0" fontId="0" fillId="0" borderId="15" xfId="0" applyFont="1" applyBorder="1" applyAlignment="1">
      <alignment horizontal="center" vertical="top" wrapText="1"/>
    </xf>
    <xf numFmtId="0" fontId="100" fillId="0" borderId="15" xfId="0" applyFont="1" applyBorder="1" applyAlignment="1">
      <alignment horizontal="center" wrapText="1"/>
    </xf>
    <xf numFmtId="0" fontId="0" fillId="0" borderId="28" xfId="0" applyFont="1" applyBorder="1" applyAlignment="1">
      <alignment horizontal="center" vertical="top" wrapText="1"/>
    </xf>
    <xf numFmtId="1" fontId="89" fillId="33" borderId="29" xfId="0" applyNumberFormat="1" applyFon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1" fontId="0" fillId="0" borderId="30" xfId="0" applyNumberFormat="1" applyFont="1" applyFill="1" applyBorder="1" applyAlignment="1">
      <alignment horizontal="center" vertic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100" fillId="0" borderId="10" xfId="0" applyFont="1" applyBorder="1" applyAlignment="1">
      <alignment horizontal="center" wrapText="1"/>
    </xf>
    <xf numFmtId="0" fontId="0" fillId="0" borderId="13" xfId="0" applyFont="1" applyBorder="1" applyAlignment="1">
      <alignment horizontal="center" vertical="top" wrapText="1"/>
    </xf>
    <xf numFmtId="1" fontId="0" fillId="0" borderId="10" xfId="0" applyNumberFormat="1" applyFont="1" applyFill="1" applyBorder="1" applyAlignment="1">
      <alignment horizontal="center" vertical="center" wrapText="1"/>
    </xf>
    <xf numFmtId="1" fontId="0" fillId="0" borderId="31" xfId="0" applyNumberFormat="1" applyFont="1" applyFill="1" applyBorder="1" applyAlignment="1">
      <alignment horizontal="center" vertical="center" wrapText="1"/>
    </xf>
    <xf numFmtId="1" fontId="0" fillId="0" borderId="10" xfId="0" applyNumberFormat="1" applyFont="1" applyBorder="1" applyAlignment="1">
      <alignment horizontal="center" vertical="center"/>
    </xf>
    <xf numFmtId="1" fontId="0" fillId="0" borderId="31" xfId="0" applyNumberFormat="1" applyFont="1" applyBorder="1" applyAlignment="1">
      <alignment horizontal="center" vertical="center"/>
    </xf>
    <xf numFmtId="0" fontId="0" fillId="0" borderId="10" xfId="0" applyFont="1" applyBorder="1" applyAlignment="1">
      <alignment/>
    </xf>
    <xf numFmtId="0" fontId="0" fillId="0" borderId="13" xfId="0" applyFont="1" applyBorder="1" applyAlignment="1">
      <alignment/>
    </xf>
    <xf numFmtId="0" fontId="0" fillId="0" borderId="1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 xfId="0" applyFont="1" applyFill="1" applyBorder="1" applyAlignment="1">
      <alignment/>
    </xf>
    <xf numFmtId="0" fontId="0" fillId="0" borderId="10" xfId="0" applyFont="1" applyFill="1" applyBorder="1" applyAlignment="1">
      <alignment/>
    </xf>
    <xf numFmtId="0" fontId="0" fillId="0" borderId="13" xfId="0" applyFont="1" applyFill="1" applyBorder="1" applyAlignment="1">
      <alignment/>
    </xf>
    <xf numFmtId="1" fontId="0" fillId="0" borderId="10" xfId="0" applyNumberFormat="1" applyFont="1" applyFill="1" applyBorder="1" applyAlignment="1">
      <alignment horizontal="center" vertical="center"/>
    </xf>
    <xf numFmtId="0" fontId="0" fillId="0" borderId="10" xfId="0" applyFont="1" applyBorder="1" applyAlignment="1">
      <alignment horizontal="justify" vertical="center" wrapText="1"/>
    </xf>
    <xf numFmtId="0" fontId="0" fillId="0" borderId="10" xfId="0" applyFont="1" applyFill="1" applyBorder="1" applyAlignment="1">
      <alignment horizontal="justify" vertical="center" wrapText="1"/>
    </xf>
    <xf numFmtId="0" fontId="0" fillId="0" borderId="11" xfId="0" applyFont="1" applyBorder="1" applyAlignment="1">
      <alignment horizontal="justify" vertical="center" wrapText="1"/>
    </xf>
    <xf numFmtId="0" fontId="0" fillId="0" borderId="11" xfId="0" applyFont="1" applyBorder="1" applyAlignment="1">
      <alignment/>
    </xf>
    <xf numFmtId="0" fontId="0" fillId="0" borderId="17" xfId="0" applyFont="1" applyBorder="1" applyAlignment="1">
      <alignment/>
    </xf>
    <xf numFmtId="1" fontId="89" fillId="33" borderId="22" xfId="0" applyNumberFormat="1" applyFont="1" applyFill="1" applyBorder="1" applyAlignment="1">
      <alignment horizontal="center" vertical="center" wrapText="1"/>
    </xf>
    <xf numFmtId="0" fontId="0" fillId="0" borderId="32" xfId="0" applyFont="1" applyFill="1" applyBorder="1" applyAlignment="1">
      <alignment horizontal="center" vertical="center"/>
    </xf>
    <xf numFmtId="1" fontId="0" fillId="0" borderId="32" xfId="0" applyNumberFormat="1" applyFont="1" applyBorder="1" applyAlignment="1">
      <alignment horizontal="center" vertical="center"/>
    </xf>
    <xf numFmtId="0" fontId="0" fillId="0" borderId="33" xfId="0" applyFont="1" applyFill="1" applyBorder="1" applyAlignment="1">
      <alignment horizontal="center" vertical="center"/>
    </xf>
    <xf numFmtId="0" fontId="97" fillId="34" borderId="19" xfId="0" applyFont="1" applyFill="1" applyBorder="1" applyAlignment="1">
      <alignment wrapText="1"/>
    </xf>
    <xf numFmtId="0" fontId="97" fillId="34" borderId="20" xfId="0" applyFont="1" applyFill="1" applyBorder="1" applyAlignment="1">
      <alignment wrapText="1"/>
    </xf>
    <xf numFmtId="0" fontId="97" fillId="34" borderId="24" xfId="0" applyFont="1" applyFill="1" applyBorder="1" applyAlignment="1">
      <alignment wrapText="1"/>
    </xf>
    <xf numFmtId="1" fontId="89" fillId="33" borderId="20" xfId="0" applyNumberFormat="1" applyFont="1" applyFill="1" applyBorder="1" applyAlignment="1">
      <alignment horizontal="center" vertical="center" wrapText="1"/>
    </xf>
    <xf numFmtId="1" fontId="97" fillId="34" borderId="20" xfId="0" applyNumberFormat="1" applyFont="1" applyFill="1" applyBorder="1" applyAlignment="1">
      <alignment horizontal="center" vertical="center" wrapText="1"/>
    </xf>
    <xf numFmtId="1" fontId="97" fillId="34" borderId="21" xfId="0" applyNumberFormat="1" applyFont="1" applyFill="1" applyBorder="1" applyAlignment="1">
      <alignment horizontal="center" vertical="center" wrapText="1"/>
    </xf>
    <xf numFmtId="1" fontId="97" fillId="33" borderId="19" xfId="0" applyNumberFormat="1" applyFont="1" applyFill="1" applyBorder="1" applyAlignment="1">
      <alignment horizontal="center" vertical="center" wrapText="1"/>
    </xf>
    <xf numFmtId="0" fontId="97" fillId="0" borderId="34" xfId="0" applyFont="1" applyBorder="1" applyAlignment="1">
      <alignment wrapText="1"/>
    </xf>
    <xf numFmtId="0" fontId="97" fillId="0" borderId="35" xfId="0" applyFont="1" applyBorder="1" applyAlignment="1">
      <alignment wrapText="1"/>
    </xf>
    <xf numFmtId="0" fontId="97" fillId="0" borderId="36" xfId="0" applyFont="1" applyBorder="1" applyAlignment="1">
      <alignment wrapText="1"/>
    </xf>
    <xf numFmtId="0" fontId="97" fillId="33" borderId="34" xfId="0" applyFont="1" applyFill="1" applyBorder="1" applyAlignment="1">
      <alignment horizontal="center" vertical="center" wrapText="1"/>
    </xf>
    <xf numFmtId="0" fontId="97" fillId="0" borderId="35" xfId="0" applyFont="1" applyBorder="1" applyAlignment="1">
      <alignment horizontal="center" vertical="center" wrapText="1"/>
    </xf>
    <xf numFmtId="0" fontId="97" fillId="0" borderId="37" xfId="0" applyFont="1" applyBorder="1" applyAlignment="1">
      <alignment horizontal="center" vertical="center" wrapText="1"/>
    </xf>
    <xf numFmtId="0" fontId="0" fillId="0" borderId="25"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26" xfId="0" applyFont="1" applyBorder="1" applyAlignment="1">
      <alignment vertical="top"/>
    </xf>
    <xf numFmtId="0" fontId="0" fillId="0" borderId="38" xfId="0" applyFont="1" applyBorder="1" applyAlignment="1">
      <alignment vertical="top"/>
    </xf>
    <xf numFmtId="0" fontId="97" fillId="33" borderId="25" xfId="0" applyFont="1" applyFill="1" applyBorder="1" applyAlignment="1">
      <alignment horizontal="center" vertical="center" wrapText="1"/>
    </xf>
    <xf numFmtId="0" fontId="98" fillId="0" borderId="26" xfId="0" applyFont="1" applyFill="1" applyBorder="1" applyAlignment="1">
      <alignment horizontal="center" vertical="center" wrapText="1"/>
    </xf>
    <xf numFmtId="0" fontId="98" fillId="0" borderId="39" xfId="0" applyFont="1" applyFill="1" applyBorder="1" applyAlignment="1">
      <alignment horizontal="center" vertical="center" wrapText="1"/>
    </xf>
    <xf numFmtId="0" fontId="0" fillId="0" borderId="4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ont="1" applyBorder="1" applyAlignment="1">
      <alignment vertical="top"/>
    </xf>
    <xf numFmtId="0" fontId="0" fillId="0" borderId="13" xfId="0" applyFont="1" applyBorder="1" applyAlignment="1">
      <alignment vertical="top"/>
    </xf>
    <xf numFmtId="0" fontId="97" fillId="33" borderId="40" xfId="0" applyFont="1" applyFill="1" applyBorder="1" applyAlignment="1">
      <alignment horizontal="center" vertical="center" wrapText="1"/>
    </xf>
    <xf numFmtId="0" fontId="98" fillId="0" borderId="10" xfId="0" applyFont="1" applyFill="1" applyBorder="1" applyAlignment="1">
      <alignment horizontal="center" vertical="center" wrapText="1"/>
    </xf>
    <xf numFmtId="0" fontId="98" fillId="0" borderId="41" xfId="0" applyFont="1" applyFill="1" applyBorder="1" applyAlignment="1">
      <alignment horizontal="center" vertical="center" wrapText="1"/>
    </xf>
    <xf numFmtId="0" fontId="97" fillId="33" borderId="29" xfId="0" applyFont="1" applyFill="1" applyBorder="1" applyAlignment="1">
      <alignment horizontal="center" vertical="center" wrapText="1"/>
    </xf>
    <xf numFmtId="0" fontId="98" fillId="0" borderId="31" xfId="0" applyFont="1" applyFill="1" applyBorder="1" applyAlignment="1">
      <alignment horizontal="center" vertical="center" wrapText="1"/>
    </xf>
    <xf numFmtId="0" fontId="0" fillId="0" borderId="42"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1" xfId="0" applyFont="1" applyBorder="1" applyAlignment="1">
      <alignment vertical="top"/>
    </xf>
    <xf numFmtId="0" fontId="0" fillId="0" borderId="17" xfId="0" applyFont="1" applyBorder="1" applyAlignment="1">
      <alignment vertical="top"/>
    </xf>
    <xf numFmtId="0" fontId="97" fillId="33" borderId="22" xfId="0" applyFont="1" applyFill="1" applyBorder="1" applyAlignment="1">
      <alignment horizontal="center" vertical="center" wrapText="1"/>
    </xf>
    <xf numFmtId="0" fontId="98" fillId="0" borderId="32" xfId="0" applyFont="1" applyFill="1" applyBorder="1" applyAlignment="1">
      <alignment horizontal="center" vertical="center" wrapText="1"/>
    </xf>
    <xf numFmtId="0" fontId="98" fillId="0" borderId="33" xfId="0" applyFont="1" applyFill="1" applyBorder="1" applyAlignment="1">
      <alignment horizontal="center" vertical="center" wrapText="1"/>
    </xf>
    <xf numFmtId="0" fontId="89" fillId="34" borderId="19" xfId="0" applyFont="1" applyFill="1" applyBorder="1" applyAlignment="1">
      <alignment vertical="top" wrapText="1"/>
    </xf>
    <xf numFmtId="0" fontId="0" fillId="34" borderId="20" xfId="0" applyFont="1" applyFill="1" applyBorder="1" applyAlignment="1">
      <alignment vertical="top"/>
    </xf>
    <xf numFmtId="0" fontId="0" fillId="34" borderId="24" xfId="0" applyFont="1" applyFill="1" applyBorder="1" applyAlignment="1">
      <alignment vertical="top"/>
    </xf>
    <xf numFmtId="1" fontId="89" fillId="33" borderId="19" xfId="0" applyNumberFormat="1" applyFont="1" applyFill="1" applyBorder="1" applyAlignment="1">
      <alignment horizontal="center" vertical="center"/>
    </xf>
    <xf numFmtId="1" fontId="89" fillId="34" borderId="20" xfId="0" applyNumberFormat="1" applyFont="1" applyFill="1" applyBorder="1" applyAlignment="1">
      <alignment horizontal="center" vertical="center"/>
    </xf>
    <xf numFmtId="1" fontId="89" fillId="34" borderId="21" xfId="0" applyNumberFormat="1" applyFont="1" applyFill="1" applyBorder="1" applyAlignment="1">
      <alignment horizontal="center" vertical="center"/>
    </xf>
    <xf numFmtId="0" fontId="97" fillId="33" borderId="43" xfId="0" applyFont="1" applyFill="1" applyBorder="1" applyAlignment="1">
      <alignment horizontal="center" vertical="center" wrapText="1"/>
    </xf>
    <xf numFmtId="0" fontId="97" fillId="34" borderId="20" xfId="0" applyFont="1" applyFill="1" applyBorder="1" applyAlignment="1">
      <alignment horizontal="center" vertical="center" wrapText="1"/>
    </xf>
    <xf numFmtId="0" fontId="97" fillId="34" borderId="21" xfId="0" applyFont="1" applyFill="1" applyBorder="1" applyAlignment="1">
      <alignment horizontal="center" vertical="center" wrapText="1"/>
    </xf>
    <xf numFmtId="0" fontId="89" fillId="0" borderId="22" xfId="0" applyFont="1" applyBorder="1" applyAlignment="1">
      <alignment horizontal="center" vertical="top" wrapText="1"/>
    </xf>
    <xf numFmtId="0" fontId="97" fillId="0" borderId="44" xfId="0" applyFont="1" applyBorder="1" applyAlignment="1">
      <alignment vertical="top" wrapText="1"/>
    </xf>
    <xf numFmtId="0" fontId="97" fillId="0" borderId="45" xfId="0" applyFont="1" applyBorder="1" applyAlignment="1">
      <alignment vertical="top" wrapText="1"/>
    </xf>
    <xf numFmtId="0" fontId="97" fillId="0" borderId="44" xfId="0" applyFont="1" applyBorder="1" applyAlignment="1">
      <alignment horizontal="center" vertical="center" wrapText="1"/>
    </xf>
    <xf numFmtId="0" fontId="97" fillId="0" borderId="46" xfId="0" applyFont="1" applyBorder="1" applyAlignment="1">
      <alignment horizontal="center" vertical="center" wrapText="1"/>
    </xf>
    <xf numFmtId="0" fontId="97" fillId="33" borderId="19" xfId="0" applyFont="1" applyFill="1" applyBorder="1" applyAlignment="1">
      <alignment horizontal="center" vertical="center" wrapText="1"/>
    </xf>
    <xf numFmtId="0" fontId="97" fillId="0" borderId="20" xfId="0" applyFont="1" applyBorder="1" applyAlignment="1">
      <alignment horizontal="center" vertical="center" wrapText="1"/>
    </xf>
    <xf numFmtId="0" fontId="97" fillId="0" borderId="21" xfId="0" applyFont="1" applyBorder="1" applyAlignment="1">
      <alignment horizontal="center" vertical="center" wrapText="1"/>
    </xf>
    <xf numFmtId="0" fontId="98" fillId="0" borderId="29" xfId="0" applyFont="1" applyBorder="1" applyAlignment="1">
      <alignment horizontal="left" vertical="top" wrapText="1"/>
    </xf>
    <xf numFmtId="0" fontId="98" fillId="0" borderId="15" xfId="0" applyFont="1" applyBorder="1" applyAlignment="1">
      <alignment vertical="top" wrapText="1"/>
    </xf>
    <xf numFmtId="0" fontId="98" fillId="0" borderId="15" xfId="0" applyFont="1" applyBorder="1" applyAlignment="1">
      <alignment horizontal="center" vertical="top" wrapText="1"/>
    </xf>
    <xf numFmtId="0" fontId="98" fillId="0" borderId="28" xfId="0" applyFont="1" applyBorder="1" applyAlignment="1">
      <alignment vertical="top" wrapText="1"/>
    </xf>
    <xf numFmtId="1" fontId="97" fillId="33" borderId="29" xfId="0" applyNumberFormat="1" applyFont="1" applyFill="1" applyBorder="1" applyAlignment="1">
      <alignment horizontal="center" vertical="center" wrapText="1"/>
    </xf>
    <xf numFmtId="0" fontId="98" fillId="0" borderId="15" xfId="0" applyFont="1" applyBorder="1" applyAlignment="1">
      <alignment horizontal="center" vertical="center" wrapText="1"/>
    </xf>
    <xf numFmtId="1" fontId="98" fillId="0" borderId="30" xfId="0" applyNumberFormat="1" applyFont="1" applyBorder="1" applyAlignment="1">
      <alignment horizontal="center" vertical="center" wrapText="1"/>
    </xf>
    <xf numFmtId="0" fontId="98" fillId="0" borderId="15" xfId="0" applyFont="1" applyFill="1" applyBorder="1" applyAlignment="1">
      <alignment horizontal="center" vertical="center" wrapText="1"/>
    </xf>
    <xf numFmtId="0" fontId="98" fillId="0" borderId="30" xfId="0" applyFont="1" applyFill="1" applyBorder="1" applyAlignment="1">
      <alignment horizontal="center" vertical="center" wrapText="1"/>
    </xf>
    <xf numFmtId="0" fontId="98" fillId="0" borderId="40" xfId="0" applyFont="1" applyBorder="1" applyAlignment="1">
      <alignment horizontal="left" vertical="top" wrapText="1"/>
    </xf>
    <xf numFmtId="0" fontId="0" fillId="0" borderId="10" xfId="0" applyBorder="1" applyAlignment="1">
      <alignment/>
    </xf>
    <xf numFmtId="0" fontId="98" fillId="0" borderId="10" xfId="0" applyFont="1" applyBorder="1" applyAlignment="1">
      <alignment vertical="top" wrapText="1"/>
    </xf>
    <xf numFmtId="0" fontId="98" fillId="0" borderId="10" xfId="0" applyFont="1" applyBorder="1" applyAlignment="1">
      <alignment horizontal="center" vertical="top" wrapText="1"/>
    </xf>
    <xf numFmtId="0" fontId="98" fillId="0" borderId="13" xfId="0" applyFont="1" applyBorder="1" applyAlignment="1">
      <alignment vertical="top" wrapText="1"/>
    </xf>
    <xf numFmtId="0" fontId="25" fillId="0" borderId="40" xfId="0" applyFont="1" applyBorder="1" applyAlignment="1">
      <alignment horizontal="left" vertical="top" wrapText="1"/>
    </xf>
    <xf numFmtId="0" fontId="25" fillId="0" borderId="42" xfId="0" applyFont="1" applyBorder="1" applyAlignment="1">
      <alignment horizontal="left" vertical="top" wrapText="1"/>
    </xf>
    <xf numFmtId="0" fontId="98" fillId="0" borderId="11" xfId="0" applyFont="1" applyBorder="1" applyAlignment="1">
      <alignment vertical="top" wrapText="1"/>
    </xf>
    <xf numFmtId="0" fontId="98" fillId="0" borderId="11" xfId="0" applyFont="1" applyBorder="1" applyAlignment="1">
      <alignment horizontal="center" vertical="top" wrapText="1"/>
    </xf>
    <xf numFmtId="0" fontId="98" fillId="0" borderId="17" xfId="0" applyFont="1" applyBorder="1" applyAlignment="1">
      <alignment vertical="top" wrapText="1"/>
    </xf>
    <xf numFmtId="0" fontId="97" fillId="33" borderId="42" xfId="0" applyFont="1" applyFill="1" applyBorder="1" applyAlignment="1">
      <alignment horizontal="center" vertical="center" wrapText="1"/>
    </xf>
    <xf numFmtId="0" fontId="98" fillId="0" borderId="11" xfId="0" applyFont="1" applyFill="1" applyBorder="1" applyAlignment="1">
      <alignment horizontal="center" vertical="center" wrapText="1"/>
    </xf>
    <xf numFmtId="0" fontId="98" fillId="0" borderId="12" xfId="0" applyFont="1" applyFill="1" applyBorder="1" applyAlignment="1">
      <alignment horizontal="center" vertical="center" wrapText="1"/>
    </xf>
    <xf numFmtId="1" fontId="97" fillId="33" borderId="47" xfId="0" applyNumberFormat="1" applyFont="1" applyFill="1" applyBorder="1" applyAlignment="1">
      <alignment horizontal="center" vertical="center" wrapText="1"/>
    </xf>
    <xf numFmtId="0" fontId="0" fillId="0" borderId="11" xfId="0" applyBorder="1" applyAlignment="1">
      <alignment/>
    </xf>
    <xf numFmtId="0" fontId="97" fillId="34" borderId="19" xfId="0" applyFont="1" applyFill="1" applyBorder="1" applyAlignment="1">
      <alignment vertical="top" wrapText="1"/>
    </xf>
    <xf numFmtId="0" fontId="97" fillId="34" borderId="20" xfId="0" applyFont="1" applyFill="1" applyBorder="1" applyAlignment="1">
      <alignment vertical="top" wrapText="1"/>
    </xf>
    <xf numFmtId="0" fontId="97" fillId="34" borderId="24" xfId="0" applyFont="1" applyFill="1" applyBorder="1" applyAlignment="1">
      <alignment vertical="top" wrapText="1"/>
    </xf>
    <xf numFmtId="0" fontId="97" fillId="0" borderId="47" xfId="0" applyFont="1" applyBorder="1" applyAlignment="1">
      <alignment wrapText="1"/>
    </xf>
    <xf numFmtId="0" fontId="97" fillId="0" borderId="16" xfId="0" applyFont="1" applyBorder="1" applyAlignment="1">
      <alignment wrapText="1"/>
    </xf>
    <xf numFmtId="0" fontId="97" fillId="0" borderId="23" xfId="0" applyFont="1" applyBorder="1" applyAlignment="1">
      <alignment wrapText="1"/>
    </xf>
    <xf numFmtId="0" fontId="97" fillId="33" borderId="47" xfId="0" applyFont="1" applyFill="1" applyBorder="1" applyAlignment="1">
      <alignment horizontal="center" vertical="center" wrapText="1"/>
    </xf>
    <xf numFmtId="0" fontId="97" fillId="0" borderId="16" xfId="0" applyFont="1" applyBorder="1" applyAlignment="1">
      <alignment horizontal="center" vertical="center" wrapText="1"/>
    </xf>
    <xf numFmtId="0" fontId="97" fillId="0" borderId="48" xfId="0" applyFont="1" applyBorder="1" applyAlignment="1">
      <alignment horizontal="center" vertical="center" wrapText="1"/>
    </xf>
    <xf numFmtId="0" fontId="0" fillId="0" borderId="40"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1" fontId="0" fillId="33" borderId="40" xfId="0" applyNumberFormat="1" applyFont="1" applyFill="1" applyBorder="1" applyAlignment="1">
      <alignment horizontal="center" vertical="center"/>
    </xf>
    <xf numFmtId="0" fontId="10" fillId="0" borderId="40" xfId="0" applyFont="1" applyBorder="1" applyAlignment="1">
      <alignment horizontal="center" vertical="center"/>
    </xf>
    <xf numFmtId="0" fontId="0" fillId="0" borderId="40" xfId="0" applyFont="1" applyBorder="1" applyAlignment="1">
      <alignment horizontal="center" vertical="center" wrapText="1"/>
    </xf>
    <xf numFmtId="0" fontId="110" fillId="0" borderId="10" xfId="0" applyFont="1" applyBorder="1" applyAlignment="1">
      <alignment horizontal="center" vertical="center"/>
    </xf>
    <xf numFmtId="0" fontId="101" fillId="0" borderId="40" xfId="0" applyFont="1" applyBorder="1" applyAlignment="1">
      <alignment horizontal="center" vertical="center"/>
    </xf>
    <xf numFmtId="0" fontId="101" fillId="0" borderId="10" xfId="0" applyFont="1" applyBorder="1" applyAlignment="1">
      <alignment horizontal="center" vertical="center"/>
    </xf>
    <xf numFmtId="0" fontId="101" fillId="0" borderId="40" xfId="0" applyFont="1" applyBorder="1" applyAlignment="1">
      <alignment horizontal="center" vertical="center" wrapText="1"/>
    </xf>
    <xf numFmtId="0" fontId="10" fillId="0" borderId="40" xfId="0" applyFont="1" applyBorder="1" applyAlignment="1">
      <alignment horizontal="left" vertical="center" wrapText="1"/>
    </xf>
    <xf numFmtId="0" fontId="0" fillId="0" borderId="42" xfId="0" applyFont="1" applyBorder="1" applyAlignment="1">
      <alignment/>
    </xf>
    <xf numFmtId="0" fontId="101" fillId="0" borderId="11" xfId="0" applyFont="1" applyBorder="1" applyAlignment="1">
      <alignment horizontal="center" vertical="center" wrapText="1"/>
    </xf>
    <xf numFmtId="1" fontId="0" fillId="33" borderId="42" xfId="0" applyNumberFormat="1" applyFont="1" applyFill="1" applyBorder="1" applyAlignment="1">
      <alignment horizontal="center" vertical="center"/>
    </xf>
    <xf numFmtId="0" fontId="0" fillId="0" borderId="11" xfId="0" applyFont="1" applyBorder="1" applyAlignment="1">
      <alignment horizontal="center" vertical="center"/>
    </xf>
    <xf numFmtId="1" fontId="0" fillId="0" borderId="12" xfId="0" applyNumberFormat="1" applyFont="1" applyBorder="1" applyAlignment="1">
      <alignment horizontal="center" vertical="center"/>
    </xf>
    <xf numFmtId="0" fontId="89" fillId="34" borderId="19" xfId="0" applyFont="1" applyFill="1" applyBorder="1" applyAlignment="1">
      <alignment wrapText="1"/>
    </xf>
    <xf numFmtId="0" fontId="0" fillId="34" borderId="20" xfId="0" applyFont="1" applyFill="1" applyBorder="1" applyAlignment="1">
      <alignment/>
    </xf>
    <xf numFmtId="0" fontId="0" fillId="34" borderId="24" xfId="0" applyFont="1" applyFill="1" applyBorder="1" applyAlignment="1">
      <alignment/>
    </xf>
    <xf numFmtId="0" fontId="89" fillId="34" borderId="20" xfId="0" applyFont="1" applyFill="1" applyBorder="1" applyAlignment="1">
      <alignment horizontal="center" vertical="center"/>
    </xf>
    <xf numFmtId="0" fontId="97" fillId="33" borderId="49" xfId="0" applyFont="1" applyFill="1" applyBorder="1" applyAlignment="1">
      <alignment horizontal="center" vertical="center"/>
    </xf>
    <xf numFmtId="0" fontId="97" fillId="34" borderId="35" xfId="0" applyFont="1" applyFill="1" applyBorder="1" applyAlignment="1">
      <alignment horizontal="center" vertical="center"/>
    </xf>
    <xf numFmtId="0" fontId="97" fillId="34" borderId="37" xfId="0" applyFont="1" applyFill="1" applyBorder="1" applyAlignment="1">
      <alignment horizontal="center" vertical="center"/>
    </xf>
    <xf numFmtId="0" fontId="89" fillId="0" borderId="10" xfId="0" applyFont="1" applyBorder="1" applyAlignment="1">
      <alignment horizontal="center"/>
    </xf>
    <xf numFmtId="0" fontId="97" fillId="0" borderId="10" xfId="0" applyFont="1" applyBorder="1" applyAlignment="1">
      <alignment/>
    </xf>
    <xf numFmtId="0" fontId="97" fillId="0" borderId="13" xfId="0" applyFont="1" applyBorder="1" applyAlignment="1">
      <alignment/>
    </xf>
    <xf numFmtId="0" fontId="97" fillId="33" borderId="29" xfId="0" applyFont="1" applyFill="1" applyBorder="1" applyAlignment="1">
      <alignment horizontal="center" vertical="center"/>
    </xf>
    <xf numFmtId="0" fontId="97" fillId="0" borderId="15" xfId="0" applyFont="1" applyBorder="1" applyAlignment="1">
      <alignment horizontal="center" vertical="center"/>
    </xf>
    <xf numFmtId="0" fontId="97" fillId="0" borderId="30" xfId="0" applyFont="1" applyBorder="1" applyAlignment="1">
      <alignment horizontal="center" vertical="center"/>
    </xf>
    <xf numFmtId="0" fontId="97" fillId="33" borderId="14" xfId="0" applyFont="1" applyFill="1" applyBorder="1" applyAlignment="1">
      <alignment horizontal="center" vertical="center"/>
    </xf>
    <xf numFmtId="0" fontId="97" fillId="0" borderId="10" xfId="0" applyFont="1" applyBorder="1" applyAlignment="1">
      <alignment horizontal="center" vertical="center"/>
    </xf>
    <xf numFmtId="0" fontId="97" fillId="0" borderId="31" xfId="0" applyFont="1" applyBorder="1" applyAlignment="1">
      <alignment horizontal="center" vertical="center"/>
    </xf>
    <xf numFmtId="0" fontId="10" fillId="0" borderId="29" xfId="0" applyFont="1" applyBorder="1" applyAlignment="1">
      <alignment horizontal="left" vertical="center"/>
    </xf>
    <xf numFmtId="0" fontId="0" fillId="0" borderId="15" xfId="0" applyFont="1" applyBorder="1" applyAlignment="1">
      <alignment vertical="center"/>
    </xf>
    <xf numFmtId="0" fontId="0" fillId="0" borderId="15" xfId="0" applyFont="1" applyBorder="1" applyAlignment="1">
      <alignment horizontal="center" vertical="center"/>
    </xf>
    <xf numFmtId="0" fontId="0" fillId="0" borderId="28" xfId="0" applyFont="1" applyBorder="1" applyAlignment="1">
      <alignment horizontal="center" vertical="center"/>
    </xf>
    <xf numFmtId="0" fontId="0" fillId="33"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0" xfId="0" applyFont="1" applyBorder="1" applyAlignment="1">
      <alignment horizontal="left"/>
    </xf>
    <xf numFmtId="0" fontId="0" fillId="0" borderId="10" xfId="0" applyFont="1" applyBorder="1" applyAlignment="1">
      <alignment/>
    </xf>
    <xf numFmtId="0" fontId="0" fillId="33" borderId="14" xfId="0" applyFont="1" applyFill="1" applyBorder="1" applyAlignment="1">
      <alignment horizontal="center" vertical="center"/>
    </xf>
    <xf numFmtId="0" fontId="0" fillId="0" borderId="40" xfId="0" applyFont="1" applyBorder="1" applyAlignment="1">
      <alignment horizontal="left" vertical="center"/>
    </xf>
    <xf numFmtId="0" fontId="0" fillId="0" borderId="10" xfId="0" applyFont="1" applyBorder="1" applyAlignment="1">
      <alignment vertical="center"/>
    </xf>
    <xf numFmtId="0" fontId="10" fillId="0" borderId="10" xfId="0" applyFont="1" applyBorder="1" applyAlignment="1">
      <alignment horizontal="left" vertical="center"/>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17" xfId="0" applyFont="1" applyBorder="1" applyAlignment="1">
      <alignment horizontal="center" vertical="center"/>
    </xf>
    <xf numFmtId="0" fontId="0" fillId="33" borderId="5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2" xfId="0" applyFont="1" applyBorder="1" applyAlignment="1">
      <alignment horizontal="left"/>
    </xf>
    <xf numFmtId="0" fontId="97" fillId="34" borderId="20" xfId="0" applyFont="1" applyFill="1" applyBorder="1" applyAlignment="1">
      <alignment/>
    </xf>
    <xf numFmtId="0" fontId="97" fillId="34" borderId="20" xfId="0" applyFont="1" applyFill="1" applyBorder="1" applyAlignment="1">
      <alignment horizontal="center" vertical="center"/>
    </xf>
    <xf numFmtId="0" fontId="97" fillId="34" borderId="24" xfId="0" applyFont="1" applyFill="1" applyBorder="1" applyAlignment="1">
      <alignment horizontal="center" vertical="center"/>
    </xf>
    <xf numFmtId="1" fontId="89" fillId="33" borderId="20" xfId="0" applyNumberFormat="1" applyFont="1" applyFill="1" applyBorder="1" applyAlignment="1">
      <alignment horizontal="center" vertical="center"/>
    </xf>
    <xf numFmtId="0" fontId="97" fillId="34" borderId="43" xfId="0" applyFont="1" applyFill="1" applyBorder="1" applyAlignment="1">
      <alignment horizontal="center" vertical="center"/>
    </xf>
    <xf numFmtId="1" fontId="97" fillId="34" borderId="21" xfId="0" applyNumberFormat="1" applyFont="1" applyFill="1" applyBorder="1" applyAlignment="1">
      <alignment horizontal="center" vertical="center"/>
    </xf>
    <xf numFmtId="0" fontId="97" fillId="33" borderId="19" xfId="0" applyFont="1" applyFill="1" applyBorder="1" applyAlignment="1">
      <alignment horizontal="center" vertical="center"/>
    </xf>
    <xf numFmtId="0" fontId="97" fillId="34" borderId="21" xfId="0" applyFont="1" applyFill="1" applyBorder="1" applyAlignment="1">
      <alignment horizontal="center" vertical="center"/>
    </xf>
    <xf numFmtId="0" fontId="97" fillId="0" borderId="34" xfId="0" applyFont="1" applyBorder="1" applyAlignment="1">
      <alignment horizontal="center" wrapText="1"/>
    </xf>
    <xf numFmtId="0" fontId="97" fillId="0" borderId="35" xfId="0" applyFont="1" applyBorder="1" applyAlignment="1">
      <alignment horizontal="center"/>
    </xf>
    <xf numFmtId="0" fontId="97" fillId="0" borderId="36" xfId="0" applyFont="1" applyBorder="1" applyAlignment="1">
      <alignment horizontal="center"/>
    </xf>
    <xf numFmtId="1" fontId="97" fillId="33" borderId="52" xfId="0" applyNumberFormat="1" applyFont="1" applyFill="1" applyBorder="1" applyAlignment="1">
      <alignment horizontal="center" vertical="center" wrapText="1"/>
    </xf>
    <xf numFmtId="1" fontId="97" fillId="0" borderId="49" xfId="0" applyNumberFormat="1" applyFont="1" applyFill="1" applyBorder="1" applyAlignment="1">
      <alignment horizontal="center" vertical="center"/>
    </xf>
    <xf numFmtId="1" fontId="97" fillId="0" borderId="35" xfId="0" applyNumberFormat="1" applyFont="1" applyFill="1" applyBorder="1" applyAlignment="1">
      <alignment horizontal="center" vertical="center"/>
    </xf>
    <xf numFmtId="1" fontId="97" fillId="0" borderId="37" xfId="0" applyNumberFormat="1" applyFont="1" applyFill="1" applyBorder="1" applyAlignment="1">
      <alignment horizontal="center" vertical="center"/>
    </xf>
    <xf numFmtId="3" fontId="97" fillId="33" borderId="52" xfId="0" applyNumberFormat="1" applyFont="1" applyFill="1" applyBorder="1" applyAlignment="1">
      <alignment horizontal="center" vertical="center" wrapText="1"/>
    </xf>
    <xf numFmtId="0" fontId="97" fillId="0" borderId="49" xfId="0" applyFont="1" applyBorder="1" applyAlignment="1">
      <alignment horizontal="center" vertical="center" wrapText="1"/>
    </xf>
    <xf numFmtId="0" fontId="97" fillId="34" borderId="19" xfId="0" applyFont="1" applyFill="1" applyBorder="1" applyAlignment="1">
      <alignment horizontal="center" wrapText="1"/>
    </xf>
    <xf numFmtId="0" fontId="97" fillId="34" borderId="20" xfId="0" applyFont="1" applyFill="1" applyBorder="1" applyAlignment="1">
      <alignment horizontal="center"/>
    </xf>
    <xf numFmtId="0" fontId="97" fillId="34" borderId="24" xfId="0" applyFont="1" applyFill="1" applyBorder="1" applyAlignment="1">
      <alignment horizontal="center"/>
    </xf>
    <xf numFmtId="1" fontId="97" fillId="34" borderId="20" xfId="0" applyNumberFormat="1" applyFont="1" applyFill="1" applyBorder="1" applyAlignment="1">
      <alignment horizontal="center" vertical="center"/>
    </xf>
    <xf numFmtId="1" fontId="97" fillId="34" borderId="37" xfId="0" applyNumberFormat="1" applyFont="1" applyFill="1" applyBorder="1" applyAlignment="1">
      <alignment horizontal="center" vertical="center"/>
    </xf>
    <xf numFmtId="3" fontId="97" fillId="33" borderId="19" xfId="0" applyNumberFormat="1" applyFont="1" applyFill="1" applyBorder="1" applyAlignment="1">
      <alignment horizontal="center" vertical="center" wrapText="1"/>
    </xf>
    <xf numFmtId="0" fontId="90" fillId="0" borderId="0" xfId="0" applyFont="1" applyBorder="1" applyAlignment="1">
      <alignment horizontal="center" vertical="center" wrapText="1"/>
    </xf>
    <xf numFmtId="0" fontId="97" fillId="0" borderId="34" xfId="0" applyFont="1" applyBorder="1" applyAlignment="1">
      <alignment horizontal="center" vertical="center" wrapText="1"/>
    </xf>
    <xf numFmtId="49" fontId="97" fillId="0" borderId="35" xfId="0" applyNumberFormat="1" applyFont="1" applyBorder="1" applyAlignment="1">
      <alignment horizontal="center" vertical="center" wrapText="1"/>
    </xf>
    <xf numFmtId="49" fontId="99" fillId="0" borderId="35" xfId="0" applyNumberFormat="1" applyFont="1" applyBorder="1" applyAlignment="1">
      <alignment horizontal="center" vertical="center" wrapText="1"/>
    </xf>
    <xf numFmtId="49" fontId="97" fillId="0" borderId="36"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111" fillId="0" borderId="10" xfId="0" applyFont="1" applyBorder="1" applyAlignment="1">
      <alignment horizontal="center" vertical="center" wrapText="1"/>
    </xf>
    <xf numFmtId="0" fontId="22" fillId="34" borderId="44" xfId="0" applyFont="1" applyFill="1" applyBorder="1" applyAlignment="1">
      <alignment horizontal="center" vertical="center" wrapText="1"/>
    </xf>
    <xf numFmtId="49" fontId="22" fillId="34" borderId="44" xfId="0" applyNumberFormat="1" applyFont="1" applyFill="1" applyBorder="1" applyAlignment="1">
      <alignment horizontal="center" vertical="center" wrapText="1"/>
    </xf>
    <xf numFmtId="49" fontId="22" fillId="34" borderId="45" xfId="0" applyNumberFormat="1" applyFont="1" applyFill="1" applyBorder="1" applyAlignment="1">
      <alignment horizontal="center" vertical="center" wrapText="1"/>
    </xf>
    <xf numFmtId="0" fontId="89" fillId="33" borderId="10" xfId="0" applyFont="1" applyFill="1" applyBorder="1" applyAlignment="1">
      <alignment horizontal="center"/>
    </xf>
    <xf numFmtId="0" fontId="89" fillId="34" borderId="10" xfId="0" applyFont="1" applyFill="1" applyBorder="1" applyAlignment="1">
      <alignment horizontal="center"/>
    </xf>
    <xf numFmtId="0" fontId="24" fillId="0" borderId="34" xfId="0" applyFont="1" applyBorder="1" applyAlignment="1">
      <alignment wrapText="1"/>
    </xf>
    <xf numFmtId="0" fontId="63" fillId="0" borderId="35" xfId="0" applyFont="1" applyBorder="1" applyAlignment="1">
      <alignment/>
    </xf>
    <xf numFmtId="0" fontId="63" fillId="0" borderId="36" xfId="0" applyFont="1" applyBorder="1" applyAlignment="1">
      <alignment/>
    </xf>
    <xf numFmtId="0" fontId="63" fillId="33" borderId="34" xfId="0" applyFont="1" applyFill="1" applyBorder="1" applyAlignment="1">
      <alignment horizontal="center" vertical="center"/>
    </xf>
    <xf numFmtId="0" fontId="63" fillId="0" borderId="35" xfId="0" applyFont="1" applyBorder="1" applyAlignment="1">
      <alignment horizontal="center" vertical="center"/>
    </xf>
    <xf numFmtId="0" fontId="63" fillId="0" borderId="37" xfId="0" applyFont="1" applyBorder="1" applyAlignment="1">
      <alignment horizontal="center" vertical="center"/>
    </xf>
    <xf numFmtId="0" fontId="24" fillId="33" borderId="34" xfId="0" applyFont="1" applyFill="1" applyBorder="1" applyAlignment="1">
      <alignment horizontal="center" vertical="center"/>
    </xf>
    <xf numFmtId="0" fontId="24" fillId="0" borderId="35" xfId="0" applyFont="1" applyBorder="1" applyAlignment="1">
      <alignment horizontal="center" vertical="center"/>
    </xf>
    <xf numFmtId="0" fontId="97" fillId="0" borderId="35" xfId="0" applyFont="1" applyBorder="1" applyAlignment="1">
      <alignment horizontal="center" vertical="center"/>
    </xf>
    <xf numFmtId="0" fontId="97" fillId="0" borderId="37" xfId="0" applyFont="1" applyBorder="1" applyAlignment="1">
      <alignment horizontal="center" vertical="center"/>
    </xf>
    <xf numFmtId="0" fontId="102" fillId="0" borderId="10" xfId="0" applyFont="1" applyBorder="1" applyAlignment="1">
      <alignment vertical="center"/>
    </xf>
    <xf numFmtId="0" fontId="107" fillId="0" borderId="10" xfId="0" applyFont="1" applyBorder="1" applyAlignment="1">
      <alignment/>
    </xf>
    <xf numFmtId="0" fontId="107" fillId="0" borderId="13" xfId="0" applyFont="1" applyBorder="1" applyAlignment="1">
      <alignment/>
    </xf>
    <xf numFmtId="0" fontId="97" fillId="33" borderId="40" xfId="0" applyFont="1" applyFill="1" applyBorder="1" applyAlignment="1">
      <alignment horizontal="center" vertical="center"/>
    </xf>
    <xf numFmtId="0" fontId="98" fillId="0" borderId="10" xfId="0" applyFont="1" applyBorder="1" applyAlignment="1">
      <alignment horizontal="center" vertical="center"/>
    </xf>
    <xf numFmtId="0" fontId="98" fillId="0" borderId="31" xfId="0" applyFont="1" applyBorder="1" applyAlignment="1">
      <alignment horizontal="center" vertical="center"/>
    </xf>
    <xf numFmtId="0" fontId="102" fillId="0" borderId="11" xfId="0" applyFont="1" applyBorder="1" applyAlignment="1">
      <alignment vertical="center" wrapText="1"/>
    </xf>
    <xf numFmtId="0" fontId="102" fillId="0" borderId="11" xfId="0" applyFont="1" applyBorder="1" applyAlignment="1">
      <alignment horizontal="center" vertical="center" wrapText="1"/>
    </xf>
    <xf numFmtId="0" fontId="102" fillId="0" borderId="11" xfId="0" applyFont="1" applyBorder="1" applyAlignment="1">
      <alignment vertical="center"/>
    </xf>
    <xf numFmtId="0" fontId="107" fillId="0" borderId="11" xfId="0" applyFont="1" applyBorder="1" applyAlignment="1">
      <alignment/>
    </xf>
    <xf numFmtId="0" fontId="107" fillId="0" borderId="17" xfId="0" applyFont="1" applyBorder="1" applyAlignment="1">
      <alignment/>
    </xf>
    <xf numFmtId="0" fontId="97" fillId="33" borderId="42" xfId="0" applyFont="1" applyFill="1" applyBorder="1" applyAlignment="1">
      <alignment horizontal="center" vertical="center"/>
    </xf>
    <xf numFmtId="0" fontId="98" fillId="0" borderId="11" xfId="0" applyFont="1" applyBorder="1" applyAlignment="1">
      <alignment horizontal="center" vertical="center"/>
    </xf>
    <xf numFmtId="0" fontId="98" fillId="0" borderId="12" xfId="0" applyFont="1" applyBorder="1" applyAlignment="1">
      <alignment horizontal="center" vertical="center"/>
    </xf>
    <xf numFmtId="0" fontId="98" fillId="0" borderId="51" xfId="0" applyFont="1" applyBorder="1" applyAlignment="1">
      <alignment horizontal="center" vertical="center"/>
    </xf>
    <xf numFmtId="0" fontId="98" fillId="0" borderId="53" xfId="0" applyFont="1" applyBorder="1" applyAlignment="1">
      <alignment horizontal="center" vertical="center"/>
    </xf>
    <xf numFmtId="0" fontId="99" fillId="34" borderId="10" xfId="0" applyFont="1" applyFill="1" applyBorder="1" applyAlignment="1">
      <alignment vertical="center"/>
    </xf>
    <xf numFmtId="0" fontId="99" fillId="34" borderId="10" xfId="0" applyFont="1" applyFill="1" applyBorder="1" applyAlignment="1">
      <alignment horizontal="center" vertical="center" wrapText="1"/>
    </xf>
    <xf numFmtId="0" fontId="112" fillId="34" borderId="10" xfId="0" applyFont="1" applyFill="1" applyBorder="1" applyAlignment="1">
      <alignment/>
    </xf>
    <xf numFmtId="0" fontId="112" fillId="34" borderId="13" xfId="0" applyFont="1" applyFill="1" applyBorder="1" applyAlignment="1">
      <alignment/>
    </xf>
    <xf numFmtId="0" fontId="97" fillId="34" borderId="40" xfId="0" applyFont="1" applyFill="1" applyBorder="1" applyAlignment="1">
      <alignment horizontal="center" vertical="center"/>
    </xf>
    <xf numFmtId="0" fontId="97" fillId="34" borderId="10" xfId="0" applyFont="1" applyFill="1" applyBorder="1" applyAlignment="1">
      <alignment horizontal="center" vertical="center"/>
    </xf>
    <xf numFmtId="0" fontId="97" fillId="34" borderId="31" xfId="0" applyFont="1" applyFill="1" applyBorder="1" applyAlignment="1">
      <alignment horizontal="center" vertical="center"/>
    </xf>
    <xf numFmtId="0" fontId="97" fillId="0" borderId="19" xfId="0" applyFont="1" applyBorder="1" applyAlignment="1">
      <alignment horizontal="center" wrapText="1"/>
    </xf>
    <xf numFmtId="0" fontId="107" fillId="0" borderId="20" xfId="0" applyFont="1" applyBorder="1" applyAlignment="1">
      <alignment/>
    </xf>
    <xf numFmtId="0" fontId="107" fillId="0" borderId="24" xfId="0" applyFont="1" applyBorder="1" applyAlignment="1">
      <alignment/>
    </xf>
    <xf numFmtId="0" fontId="112" fillId="33" borderId="19" xfId="0" applyFont="1" applyFill="1" applyBorder="1" applyAlignment="1">
      <alignment horizontal="center" vertical="center"/>
    </xf>
    <xf numFmtId="0" fontId="107" fillId="0" borderId="20" xfId="0" applyFont="1" applyBorder="1" applyAlignment="1">
      <alignment horizontal="center" vertical="center"/>
    </xf>
    <xf numFmtId="0" fontId="107" fillId="0" borderId="21" xfId="0" applyFont="1" applyBorder="1" applyAlignment="1">
      <alignment horizontal="center" vertical="center"/>
    </xf>
    <xf numFmtId="0" fontId="97" fillId="0" borderId="20" xfId="0" applyFont="1" applyBorder="1" applyAlignment="1">
      <alignment horizontal="center" vertical="center"/>
    </xf>
    <xf numFmtId="0" fontId="97" fillId="0" borderId="21" xfId="0" applyFont="1" applyBorder="1" applyAlignment="1">
      <alignment horizontal="center" vertical="center"/>
    </xf>
    <xf numFmtId="0" fontId="0" fillId="0" borderId="0" xfId="0" applyBorder="1" applyAlignment="1">
      <alignment wrapText="1"/>
    </xf>
    <xf numFmtId="0" fontId="97" fillId="34" borderId="19" xfId="0" applyFont="1" applyFill="1" applyBorder="1" applyAlignment="1">
      <alignment horizontal="center" vertical="center" wrapText="1"/>
    </xf>
    <xf numFmtId="0" fontId="97" fillId="34" borderId="24" xfId="0" applyFont="1" applyFill="1" applyBorder="1" applyAlignment="1">
      <alignment horizontal="center" vertical="center" wrapText="1"/>
    </xf>
    <xf numFmtId="0" fontId="97" fillId="34" borderId="34" xfId="0" applyFont="1" applyFill="1" applyBorder="1" applyAlignment="1">
      <alignment horizontal="center" vertical="center" wrapText="1"/>
    </xf>
    <xf numFmtId="0" fontId="97" fillId="0" borderId="34" xfId="0" applyFont="1" applyFill="1" applyBorder="1" applyAlignment="1">
      <alignment horizontal="center" vertical="center" wrapText="1"/>
    </xf>
    <xf numFmtId="0" fontId="97" fillId="0" borderId="35" xfId="0" applyFont="1" applyFill="1" applyBorder="1" applyAlignment="1">
      <alignment horizontal="center" vertical="center" wrapText="1"/>
    </xf>
    <xf numFmtId="0" fontId="97" fillId="0" borderId="36" xfId="0" applyFont="1" applyFill="1" applyBorder="1" applyAlignment="1">
      <alignment horizontal="center" vertical="center" wrapText="1"/>
    </xf>
    <xf numFmtId="0" fontId="0" fillId="33" borderId="10" xfId="0" applyFill="1" applyBorder="1" applyAlignment="1">
      <alignment/>
    </xf>
    <xf numFmtId="0" fontId="97" fillId="0" borderId="10" xfId="0" applyFont="1" applyFill="1" applyBorder="1" applyAlignment="1">
      <alignment horizontal="center" vertical="center" wrapText="1"/>
    </xf>
    <xf numFmtId="0" fontId="0" fillId="0" borderId="10" xfId="0" applyFill="1" applyBorder="1" applyAlignment="1">
      <alignment/>
    </xf>
    <xf numFmtId="0" fontId="97" fillId="33" borderId="49" xfId="0" applyFont="1" applyFill="1" applyBorder="1" applyAlignment="1">
      <alignment horizontal="center" vertical="center" wrapText="1"/>
    </xf>
    <xf numFmtId="0" fontId="97" fillId="0" borderId="37" xfId="0" applyFont="1" applyFill="1" applyBorder="1" applyAlignment="1">
      <alignment horizontal="center" vertical="center" wrapText="1"/>
    </xf>
    <xf numFmtId="0" fontId="0" fillId="0" borderId="10" xfId="0" applyFont="1" applyFill="1" applyBorder="1" applyAlignment="1">
      <alignment wrapText="1"/>
    </xf>
    <xf numFmtId="0" fontId="98" fillId="0" borderId="13"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97" fillId="33" borderId="14" xfId="0" applyFont="1" applyFill="1" applyBorder="1" applyAlignment="1">
      <alignment horizontal="center" vertical="center" wrapText="1"/>
    </xf>
    <xf numFmtId="0" fontId="97" fillId="34" borderId="47" xfId="0" applyFont="1" applyFill="1" applyBorder="1" applyAlignment="1">
      <alignment horizontal="center" vertical="center" wrapText="1"/>
    </xf>
    <xf numFmtId="0" fontId="98" fillId="34" borderId="15" xfId="0" applyFont="1" applyFill="1" applyBorder="1" applyAlignment="1">
      <alignment horizontal="center" vertical="center" wrapText="1"/>
    </xf>
    <xf numFmtId="0" fontId="98" fillId="34" borderId="28" xfId="0" applyFont="1" applyFill="1" applyBorder="1" applyAlignment="1">
      <alignment horizontal="center" vertical="center" wrapText="1"/>
    </xf>
    <xf numFmtId="0" fontId="97" fillId="34" borderId="29" xfId="0" applyFont="1" applyFill="1" applyBorder="1" applyAlignment="1">
      <alignment horizontal="center" vertical="center" wrapText="1"/>
    </xf>
    <xf numFmtId="0" fontId="97" fillId="34" borderId="54" xfId="0" applyFont="1" applyFill="1" applyBorder="1" applyAlignment="1">
      <alignment horizontal="center" vertical="center" wrapText="1"/>
    </xf>
    <xf numFmtId="0" fontId="97" fillId="34" borderId="55" xfId="0" applyFont="1" applyFill="1" applyBorder="1" applyAlignment="1">
      <alignment horizontal="center" vertical="center" wrapText="1"/>
    </xf>
    <xf numFmtId="0" fontId="112" fillId="0" borderId="20" xfId="0" applyFont="1" applyBorder="1" applyAlignment="1">
      <alignment horizontal="center"/>
    </xf>
    <xf numFmtId="49" fontId="112" fillId="0" borderId="20" xfId="0" applyNumberFormat="1" applyFont="1" applyBorder="1" applyAlignment="1">
      <alignment horizontal="center"/>
    </xf>
    <xf numFmtId="49" fontId="112" fillId="0" borderId="24" xfId="0" applyNumberFormat="1" applyFont="1" applyBorder="1" applyAlignment="1">
      <alignment horizontal="center"/>
    </xf>
    <xf numFmtId="0" fontId="25" fillId="35" borderId="10" xfId="0" applyFont="1" applyFill="1" applyBorder="1" applyAlignment="1">
      <alignment vertical="center" wrapText="1"/>
    </xf>
    <xf numFmtId="49" fontId="25" fillId="35" borderId="10" xfId="0" applyNumberFormat="1" applyFont="1" applyFill="1" applyBorder="1" applyAlignment="1">
      <alignment vertical="center" wrapText="1"/>
    </xf>
    <xf numFmtId="0" fontId="107" fillId="35" borderId="10" xfId="0" applyFont="1" applyFill="1" applyBorder="1" applyAlignment="1">
      <alignment/>
    </xf>
    <xf numFmtId="0" fontId="98" fillId="33" borderId="10" xfId="0" applyFont="1" applyFill="1" applyBorder="1" applyAlignment="1">
      <alignment horizontal="center" vertical="center"/>
    </xf>
    <xf numFmtId="0" fontId="98" fillId="35" borderId="10" xfId="0" applyFont="1" applyFill="1" applyBorder="1" applyAlignment="1">
      <alignment horizontal="center" vertical="center"/>
    </xf>
    <xf numFmtId="0" fontId="107" fillId="35" borderId="10" xfId="0" applyFont="1" applyFill="1" applyBorder="1" applyAlignment="1">
      <alignment horizontal="center" vertical="center"/>
    </xf>
    <xf numFmtId="0" fontId="107" fillId="35" borderId="31" xfId="0" applyFont="1" applyFill="1" applyBorder="1" applyAlignment="1">
      <alignment horizontal="center" vertical="center"/>
    </xf>
    <xf numFmtId="0" fontId="107" fillId="0" borderId="10" xfId="0" applyFont="1" applyBorder="1" applyAlignment="1">
      <alignment horizontal="center" vertical="center"/>
    </xf>
    <xf numFmtId="0" fontId="107" fillId="0" borderId="31" xfId="0" applyFont="1" applyBorder="1" applyAlignment="1">
      <alignment horizontal="center" vertical="center"/>
    </xf>
    <xf numFmtId="0" fontId="98" fillId="35" borderId="10" xfId="0" applyFont="1" applyFill="1" applyBorder="1" applyAlignment="1">
      <alignment vertical="center" wrapText="1"/>
    </xf>
    <xf numFmtId="49" fontId="98" fillId="35" borderId="10" xfId="0" applyNumberFormat="1" applyFont="1" applyFill="1" applyBorder="1" applyAlignment="1">
      <alignment vertical="center" wrapText="1"/>
    </xf>
    <xf numFmtId="0" fontId="98" fillId="35" borderId="10" xfId="0" applyFont="1" applyFill="1" applyBorder="1" applyAlignment="1">
      <alignment horizontal="left" vertical="center" wrapText="1"/>
    </xf>
    <xf numFmtId="49" fontId="98" fillId="35" borderId="10" xfId="0" applyNumberFormat="1" applyFont="1" applyFill="1" applyBorder="1" applyAlignment="1">
      <alignment horizontal="center" vertical="center" wrapText="1"/>
    </xf>
    <xf numFmtId="49" fontId="98" fillId="35" borderId="10" xfId="0" applyNumberFormat="1" applyFont="1" applyFill="1" applyBorder="1" applyAlignment="1">
      <alignment horizontal="left" vertical="center" wrapText="1"/>
    </xf>
    <xf numFmtId="0" fontId="107" fillId="35" borderId="11" xfId="0" applyFont="1" applyFill="1" applyBorder="1" applyAlignment="1">
      <alignment horizontal="center" vertical="center"/>
    </xf>
    <xf numFmtId="0" fontId="107" fillId="35" borderId="12" xfId="0" applyFont="1" applyFill="1" applyBorder="1" applyAlignment="1">
      <alignment horizontal="center" vertical="center"/>
    </xf>
    <xf numFmtId="0" fontId="107" fillId="0" borderId="11" xfId="0" applyFont="1" applyBorder="1" applyAlignment="1">
      <alignment horizontal="center" vertical="center"/>
    </xf>
    <xf numFmtId="0" fontId="98" fillId="35" borderId="11" xfId="0" applyFont="1" applyFill="1" applyBorder="1" applyAlignment="1">
      <alignment horizontal="center" vertical="center"/>
    </xf>
    <xf numFmtId="0" fontId="107" fillId="0" borderId="12" xfId="0" applyFont="1" applyBorder="1" applyAlignment="1">
      <alignment horizontal="center" vertical="center"/>
    </xf>
    <xf numFmtId="0" fontId="97" fillId="34" borderId="10" xfId="0" applyFont="1" applyFill="1" applyBorder="1" applyAlignment="1">
      <alignment horizontal="center" vertical="center" wrapText="1"/>
    </xf>
    <xf numFmtId="0" fontId="97" fillId="34" borderId="13" xfId="0" applyFont="1" applyFill="1" applyBorder="1" applyAlignment="1">
      <alignment horizontal="center" vertical="center" wrapText="1"/>
    </xf>
    <xf numFmtId="0" fontId="24" fillId="0" borderId="24" xfId="0" applyFont="1" applyBorder="1" applyAlignment="1">
      <alignment vertical="center" wrapText="1"/>
    </xf>
    <xf numFmtId="0" fontId="24" fillId="33" borderId="19" xfId="0" applyFont="1" applyFill="1" applyBorder="1" applyAlignment="1">
      <alignment horizontal="center" vertical="center" wrapText="1"/>
    </xf>
    <xf numFmtId="49" fontId="103" fillId="0" borderId="15" xfId="0" applyNumberFormat="1" applyFont="1" applyBorder="1" applyAlignment="1">
      <alignment horizontal="center" vertical="center" wrapText="1"/>
    </xf>
    <xf numFmtId="0" fontId="99" fillId="0" borderId="15" xfId="0" applyFont="1" applyBorder="1" applyAlignment="1">
      <alignment horizontal="center" vertical="center" wrapText="1"/>
    </xf>
    <xf numFmtId="49" fontId="98" fillId="0" borderId="28" xfId="0" applyNumberFormat="1" applyFont="1" applyBorder="1" applyAlignment="1">
      <alignment horizontal="center" vertical="center" wrapText="1"/>
    </xf>
    <xf numFmtId="0" fontId="99" fillId="33" borderId="29" xfId="0" applyFont="1" applyFill="1" applyBorder="1" applyAlignment="1">
      <alignment horizontal="center" vertical="center" wrapText="1"/>
    </xf>
    <xf numFmtId="0" fontId="102" fillId="0" borderId="15" xfId="0" applyFont="1" applyBorder="1" applyAlignment="1">
      <alignment horizontal="center" vertical="center" wrapText="1"/>
    </xf>
    <xf numFmtId="0" fontId="102" fillId="0" borderId="30" xfId="0" applyFont="1" applyBorder="1" applyAlignment="1">
      <alignment horizontal="center" vertical="center" wrapText="1"/>
    </xf>
    <xf numFmtId="49" fontId="103" fillId="0" borderId="10" xfId="0" applyNumberFormat="1" applyFont="1" applyBorder="1" applyAlignment="1">
      <alignment vertical="center" wrapText="1"/>
    </xf>
    <xf numFmtId="49" fontId="98" fillId="0" borderId="13" xfId="0" applyNumberFormat="1" applyFont="1" applyBorder="1" applyAlignment="1">
      <alignment horizontal="center" vertical="center" wrapText="1"/>
    </xf>
    <xf numFmtId="0" fontId="99" fillId="33" borderId="40" xfId="0" applyFont="1" applyFill="1" applyBorder="1" applyAlignment="1">
      <alignment horizontal="center" vertical="center" wrapText="1"/>
    </xf>
    <xf numFmtId="0" fontId="102" fillId="0" borderId="31" xfId="0" applyFont="1" applyBorder="1" applyAlignment="1">
      <alignment horizontal="center" vertical="center" wrapText="1"/>
    </xf>
    <xf numFmtId="49" fontId="103" fillId="0" borderId="10" xfId="0" applyNumberFormat="1" applyFont="1" applyBorder="1" applyAlignment="1">
      <alignment horizontal="center" vertical="center" wrapText="1"/>
    </xf>
    <xf numFmtId="0" fontId="108" fillId="0" borderId="31" xfId="0" applyFont="1" applyBorder="1" applyAlignment="1">
      <alignment horizontal="center" vertical="center" wrapText="1"/>
    </xf>
    <xf numFmtId="0" fontId="107" fillId="0" borderId="0" xfId="0" applyFont="1" applyAlignment="1">
      <alignment/>
    </xf>
    <xf numFmtId="0" fontId="0" fillId="0" borderId="0" xfId="0" applyBorder="1" applyAlignment="1">
      <alignment/>
    </xf>
    <xf numFmtId="49" fontId="103" fillId="0" borderId="11" xfId="0" applyNumberFormat="1" applyFont="1" applyFill="1" applyBorder="1" applyAlignment="1">
      <alignment horizontal="center" vertical="center" wrapText="1"/>
    </xf>
    <xf numFmtId="0" fontId="102" fillId="0" borderId="11" xfId="0" applyFont="1" applyFill="1" applyBorder="1" applyAlignment="1">
      <alignment horizontal="center" vertical="center" wrapText="1"/>
    </xf>
    <xf numFmtId="49" fontId="98" fillId="0" borderId="17" xfId="0" applyNumberFormat="1" applyFont="1" applyFill="1" applyBorder="1" applyAlignment="1">
      <alignment horizontal="center" vertical="center" wrapText="1"/>
    </xf>
    <xf numFmtId="0" fontId="102" fillId="0" borderId="12" xfId="0" applyFont="1" applyFill="1" applyBorder="1" applyAlignment="1">
      <alignment horizontal="center" vertical="center" wrapText="1"/>
    </xf>
    <xf numFmtId="0" fontId="99" fillId="33" borderId="42" xfId="0" applyFont="1" applyFill="1" applyBorder="1" applyAlignment="1">
      <alignment horizontal="center" vertical="center" wrapText="1"/>
    </xf>
    <xf numFmtId="0" fontId="90" fillId="0" borderId="10" xfId="0" applyFont="1" applyBorder="1" applyAlignment="1">
      <alignment horizontal="left" vertical="center" wrapText="1"/>
    </xf>
    <xf numFmtId="1" fontId="89" fillId="33" borderId="10" xfId="0" applyNumberFormat="1" applyFont="1" applyFill="1" applyBorder="1" applyAlignment="1">
      <alignment horizontal="center" vertical="center"/>
    </xf>
    <xf numFmtId="1" fontId="89"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113" fillId="0" borderId="10" xfId="0" applyFont="1" applyBorder="1" applyAlignment="1">
      <alignment horizontal="left" vertical="center" wrapText="1"/>
    </xf>
    <xf numFmtId="0" fontId="113" fillId="0" borderId="0" xfId="0" applyFont="1" applyAlignment="1">
      <alignment vertical="center" wrapText="1"/>
    </xf>
    <xf numFmtId="0" fontId="0" fillId="0" borderId="10" xfId="0" applyFont="1" applyBorder="1" applyAlignment="1">
      <alignment horizontal="left" vertical="center" wrapText="1"/>
    </xf>
    <xf numFmtId="0" fontId="0" fillId="0" borderId="10" xfId="0" applyBorder="1" applyAlignment="1">
      <alignment wrapText="1"/>
    </xf>
    <xf numFmtId="0" fontId="0" fillId="0" borderId="13" xfId="0" applyBorder="1" applyAlignment="1">
      <alignment horizontal="center" vertical="center"/>
    </xf>
    <xf numFmtId="0" fontId="0" fillId="0" borderId="0" xfId="0" applyAlignment="1">
      <alignment horizontal="center" vertical="center"/>
    </xf>
    <xf numFmtId="0" fontId="97" fillId="34" borderId="11" xfId="0" applyFont="1" applyFill="1" applyBorder="1" applyAlignment="1">
      <alignment horizontal="center"/>
    </xf>
    <xf numFmtId="0" fontId="107" fillId="34" borderId="11" xfId="0" applyFont="1" applyFill="1" applyBorder="1" applyAlignment="1">
      <alignment/>
    </xf>
    <xf numFmtId="0" fontId="107" fillId="34" borderId="17" xfId="0" applyFont="1" applyFill="1" applyBorder="1" applyAlignment="1">
      <alignment/>
    </xf>
    <xf numFmtId="1" fontId="97" fillId="33" borderId="42" xfId="0" applyNumberFormat="1" applyFont="1" applyFill="1" applyBorder="1" applyAlignment="1">
      <alignment horizontal="center" vertical="center"/>
    </xf>
    <xf numFmtId="1" fontId="97" fillId="34" borderId="42" xfId="0" applyNumberFormat="1" applyFont="1" applyFill="1" applyBorder="1" applyAlignment="1">
      <alignment horizontal="center" vertical="center"/>
    </xf>
    <xf numFmtId="0" fontId="114" fillId="0" borderId="19" xfId="0" applyFont="1" applyBorder="1" applyAlignment="1">
      <alignment horizontal="center"/>
    </xf>
    <xf numFmtId="0" fontId="114" fillId="0" borderId="20" xfId="0" applyFont="1" applyBorder="1" applyAlignment="1">
      <alignment/>
    </xf>
    <xf numFmtId="0" fontId="114" fillId="0" borderId="24" xfId="0" applyFont="1" applyBorder="1" applyAlignment="1">
      <alignment/>
    </xf>
    <xf numFmtId="1" fontId="114" fillId="33" borderId="19" xfId="0" applyNumberFormat="1" applyFont="1" applyFill="1" applyBorder="1" applyAlignment="1">
      <alignment horizontal="center" vertical="center"/>
    </xf>
    <xf numFmtId="1" fontId="114" fillId="0" borderId="19" xfId="0" applyNumberFormat="1" applyFont="1" applyBorder="1" applyAlignment="1">
      <alignment horizontal="center" vertical="center"/>
    </xf>
    <xf numFmtId="0" fontId="26" fillId="0" borderId="0" xfId="0" applyFont="1" applyFill="1" applyAlignment="1">
      <alignment horizontal="right" vertical="top"/>
    </xf>
    <xf numFmtId="0" fontId="115" fillId="0" borderId="0" xfId="0" applyFont="1" applyAlignment="1">
      <alignment horizontal="right"/>
    </xf>
    <xf numFmtId="0" fontId="98" fillId="35" borderId="10" xfId="0" applyFont="1" applyFill="1" applyBorder="1" applyAlignment="1">
      <alignment horizontal="left" vertic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4" xfId="0" applyFont="1" applyFill="1" applyBorder="1" applyAlignment="1">
      <alignment horizontal="center"/>
    </xf>
    <xf numFmtId="0" fontId="0" fillId="0" borderId="14" xfId="0" applyFont="1" applyBorder="1" applyAlignment="1">
      <alignment horizontal="center"/>
    </xf>
    <xf numFmtId="0" fontId="0" fillId="0" borderId="51" xfId="0" applyFont="1" applyBorder="1" applyAlignment="1">
      <alignment horizontal="center"/>
    </xf>
    <xf numFmtId="0" fontId="95" fillId="33" borderId="0" xfId="0" applyFont="1" applyFill="1" applyAlignment="1">
      <alignment/>
    </xf>
    <xf numFmtId="0" fontId="18" fillId="33" borderId="15" xfId="0" applyFont="1" applyFill="1" applyBorder="1" applyAlignment="1">
      <alignment horizontal="center" vertical="top" wrapText="1"/>
    </xf>
    <xf numFmtId="4" fontId="18" fillId="33" borderId="10" xfId="0" applyNumberFormat="1" applyFont="1" applyFill="1" applyBorder="1" applyAlignment="1">
      <alignment/>
    </xf>
    <xf numFmtId="192" fontId="18" fillId="33" borderId="14" xfId="0" applyNumberFormat="1" applyFont="1" applyFill="1" applyBorder="1" applyAlignment="1">
      <alignment horizontal="right" vertical="top"/>
    </xf>
    <xf numFmtId="192" fontId="18" fillId="33" borderId="14" xfId="0" applyNumberFormat="1" applyFont="1" applyFill="1" applyBorder="1" applyAlignment="1">
      <alignment horizontal="right" vertical="top" wrapText="1"/>
    </xf>
    <xf numFmtId="192" fontId="18" fillId="33" borderId="10" xfId="0" applyNumberFormat="1" applyFont="1" applyFill="1" applyBorder="1" applyAlignment="1">
      <alignment horizontal="right" vertical="top" wrapText="1"/>
    </xf>
    <xf numFmtId="192" fontId="95" fillId="33" borderId="0" xfId="0" applyNumberFormat="1" applyFont="1" applyFill="1" applyBorder="1" applyAlignment="1">
      <alignment horizontal="right" vertical="top"/>
    </xf>
    <xf numFmtId="192" fontId="0" fillId="33" borderId="0" xfId="0" applyNumberFormat="1" applyFont="1" applyFill="1" applyBorder="1" applyAlignment="1">
      <alignment horizontal="right" vertical="top"/>
    </xf>
    <xf numFmtId="0" fontId="18" fillId="33" borderId="10" xfId="0" applyFont="1" applyFill="1" applyBorder="1" applyAlignment="1">
      <alignment horizontal="center" vertical="top" wrapText="1"/>
    </xf>
    <xf numFmtId="0" fontId="90" fillId="0" borderId="0" xfId="0" applyFont="1" applyAlignment="1">
      <alignment wrapText="1"/>
    </xf>
    <xf numFmtId="0" fontId="116" fillId="0" borderId="0" xfId="0" applyFont="1" applyAlignment="1">
      <alignment wrapText="1"/>
    </xf>
    <xf numFmtId="0" fontId="90" fillId="0" borderId="10" xfId="0" applyFont="1" applyBorder="1" applyAlignment="1">
      <alignment vertical="top" wrapText="1"/>
    </xf>
    <xf numFmtId="0" fontId="90" fillId="0" borderId="10" xfId="0" applyFont="1" applyFill="1" applyBorder="1" applyAlignment="1">
      <alignment vertical="top" wrapText="1"/>
    </xf>
    <xf numFmtId="0" fontId="94" fillId="33" borderId="10" xfId="0" applyFont="1" applyFill="1" applyBorder="1" applyAlignment="1">
      <alignment horizontal="center" vertical="top" wrapText="1"/>
    </xf>
    <xf numFmtId="0" fontId="90" fillId="0" borderId="0" xfId="0" applyFont="1" applyAlignment="1">
      <alignment horizontal="justify" vertical="center" wrapText="1"/>
    </xf>
    <xf numFmtId="0" fontId="94" fillId="33" borderId="10" xfId="0" applyFont="1" applyFill="1" applyBorder="1" applyAlignment="1">
      <alignment horizontal="center" vertical="center" wrapText="1"/>
    </xf>
    <xf numFmtId="0" fontId="94" fillId="34" borderId="10" xfId="0" applyFont="1" applyFill="1" applyBorder="1" applyAlignment="1">
      <alignment horizontal="center" vertical="top" wrapText="1"/>
    </xf>
    <xf numFmtId="180" fontId="94" fillId="33" borderId="10" xfId="0" applyNumberFormat="1" applyFont="1" applyFill="1" applyBorder="1" applyAlignment="1">
      <alignment horizontal="center" vertical="top" wrapText="1"/>
    </xf>
    <xf numFmtId="2" fontId="94" fillId="34" borderId="10" xfId="0" applyNumberFormat="1" applyFont="1" applyFill="1" applyBorder="1" applyAlignment="1">
      <alignment horizontal="center" vertical="top" wrapText="1"/>
    </xf>
    <xf numFmtId="0" fontId="94" fillId="34" borderId="10" xfId="0" applyNumberFormat="1" applyFont="1" applyFill="1" applyBorder="1" applyAlignment="1">
      <alignment horizontal="center" vertical="top" wrapText="1"/>
    </xf>
    <xf numFmtId="0" fontId="94" fillId="34" borderId="10" xfId="0" applyFont="1" applyFill="1" applyBorder="1" applyAlignment="1">
      <alignment horizontal="center" vertical="top"/>
    </xf>
    <xf numFmtId="0" fontId="117" fillId="34" borderId="10" xfId="0" applyFont="1" applyFill="1" applyBorder="1" applyAlignment="1">
      <alignment horizontal="center" vertical="top"/>
    </xf>
    <xf numFmtId="180" fontId="94" fillId="34" borderId="10" xfId="0" applyNumberFormat="1" applyFont="1" applyFill="1" applyBorder="1" applyAlignment="1">
      <alignment horizontal="center" vertical="top" wrapText="1"/>
    </xf>
    <xf numFmtId="0" fontId="90" fillId="35" borderId="10" xfId="0" applyFont="1" applyFill="1" applyBorder="1" applyAlignment="1">
      <alignment vertical="top" wrapText="1"/>
    </xf>
    <xf numFmtId="0" fontId="90" fillId="35" borderId="10" xfId="0" applyFont="1" applyFill="1" applyBorder="1" applyAlignment="1">
      <alignment horizontal="center" vertical="top" wrapText="1"/>
    </xf>
    <xf numFmtId="180" fontId="90" fillId="35" borderId="10" xfId="0" applyNumberFormat="1" applyFont="1" applyFill="1" applyBorder="1" applyAlignment="1">
      <alignment horizontal="center" vertical="top" wrapText="1"/>
    </xf>
    <xf numFmtId="180" fontId="90" fillId="35" borderId="10" xfId="0" applyNumberFormat="1" applyFont="1" applyFill="1" applyBorder="1" applyAlignment="1">
      <alignment horizontal="center" vertical="top"/>
    </xf>
    <xf numFmtId="0" fontId="90" fillId="35" borderId="10" xfId="0" applyFont="1" applyFill="1" applyBorder="1" applyAlignment="1">
      <alignment horizontal="center" vertical="top"/>
    </xf>
    <xf numFmtId="1" fontId="90" fillId="35" borderId="10" xfId="0" applyNumberFormat="1" applyFont="1" applyFill="1" applyBorder="1" applyAlignment="1">
      <alignment horizontal="center" vertical="top" wrapText="1"/>
    </xf>
    <xf numFmtId="0" fontId="90" fillId="35" borderId="10" xfId="0" applyNumberFormat="1" applyFont="1" applyFill="1" applyBorder="1" applyAlignment="1">
      <alignment horizontal="center" vertical="top" wrapText="1"/>
    </xf>
    <xf numFmtId="181" fontId="90" fillId="35" borderId="10" xfId="0" applyNumberFormat="1" applyFont="1" applyFill="1" applyBorder="1" applyAlignment="1">
      <alignment horizontal="center" vertical="top" wrapText="1"/>
    </xf>
    <xf numFmtId="188" fontId="90" fillId="35" borderId="10" xfId="62" applyNumberFormat="1" applyFont="1" applyFill="1" applyBorder="1" applyAlignment="1">
      <alignment horizontal="center" vertical="top" wrapText="1"/>
    </xf>
    <xf numFmtId="2" fontId="90" fillId="35" borderId="10" xfId="0" applyNumberFormat="1" applyFont="1" applyFill="1" applyBorder="1" applyAlignment="1">
      <alignment horizontal="center" vertical="top" wrapText="1"/>
    </xf>
    <xf numFmtId="181" fontId="90" fillId="35" borderId="10" xfId="0" applyNumberFormat="1" applyFont="1" applyFill="1" applyBorder="1" applyAlignment="1">
      <alignment horizontal="center" vertical="top"/>
    </xf>
    <xf numFmtId="0" fontId="113" fillId="35" borderId="10" xfId="0" applyFont="1" applyFill="1" applyBorder="1" applyAlignment="1">
      <alignment horizontal="center" vertical="top"/>
    </xf>
    <xf numFmtId="0" fontId="90" fillId="35" borderId="10" xfId="0" applyFont="1" applyFill="1" applyBorder="1" applyAlignment="1">
      <alignment wrapText="1"/>
    </xf>
    <xf numFmtId="0" fontId="90" fillId="35" borderId="10" xfId="0" applyFont="1" applyFill="1" applyBorder="1" applyAlignment="1">
      <alignment horizontal="left" vertical="top" wrapText="1"/>
    </xf>
    <xf numFmtId="180" fontId="90" fillId="0" borderId="10" xfId="0" applyNumberFormat="1" applyFont="1" applyBorder="1" applyAlignment="1">
      <alignment horizontal="center" vertical="top"/>
    </xf>
    <xf numFmtId="49" fontId="90" fillId="35" borderId="10" xfId="0" applyNumberFormat="1" applyFont="1" applyFill="1" applyBorder="1" applyAlignment="1">
      <alignment horizontal="center" vertical="top" wrapText="1"/>
    </xf>
    <xf numFmtId="1" fontId="90" fillId="35" borderId="10" xfId="0" applyNumberFormat="1" applyFont="1" applyFill="1" applyBorder="1" applyAlignment="1">
      <alignment horizontal="center" vertical="top"/>
    </xf>
    <xf numFmtId="0" fontId="90" fillId="0" borderId="0" xfId="0" applyFont="1" applyAlignment="1">
      <alignment horizontal="center" vertical="top"/>
    </xf>
    <xf numFmtId="0" fontId="90" fillId="0" borderId="10" xfId="0" applyFont="1" applyBorder="1" applyAlignment="1">
      <alignment horizontal="center" vertical="top"/>
    </xf>
    <xf numFmtId="1" fontId="90" fillId="35" borderId="15" xfId="0" applyNumberFormat="1" applyFont="1" applyFill="1" applyBorder="1" applyAlignment="1">
      <alignment horizontal="center" vertical="top"/>
    </xf>
    <xf numFmtId="0" fontId="90" fillId="35" borderId="15" xfId="0" applyFont="1" applyFill="1" applyBorder="1" applyAlignment="1">
      <alignment vertical="top" wrapText="1"/>
    </xf>
    <xf numFmtId="188" fontId="90" fillId="35" borderId="10" xfId="0" applyNumberFormat="1" applyFont="1" applyFill="1" applyBorder="1" applyAlignment="1">
      <alignment horizontal="center" vertical="top" wrapText="1"/>
    </xf>
    <xf numFmtId="0" fontId="90" fillId="33" borderId="10" xfId="0" applyFont="1" applyFill="1" applyBorder="1" applyAlignment="1">
      <alignment horizontal="center" vertical="top" wrapText="1"/>
    </xf>
    <xf numFmtId="188" fontId="90" fillId="35" borderId="10" xfId="0" applyNumberFormat="1" applyFont="1" applyFill="1" applyBorder="1" applyAlignment="1">
      <alignment horizontal="center" vertical="top"/>
    </xf>
    <xf numFmtId="0" fontId="90" fillId="35" borderId="11" xfId="0" applyFont="1" applyFill="1" applyBorder="1" applyAlignment="1">
      <alignment horizontal="center" vertical="top"/>
    </xf>
    <xf numFmtId="0" fontId="90" fillId="35" borderId="11" xfId="0" applyFont="1" applyFill="1" applyBorder="1" applyAlignment="1">
      <alignment horizontal="center" vertical="top" wrapText="1"/>
    </xf>
    <xf numFmtId="1" fontId="90" fillId="35" borderId="11" xfId="0" applyNumberFormat="1" applyFont="1" applyFill="1" applyBorder="1" applyAlignment="1">
      <alignment horizontal="center" vertical="top"/>
    </xf>
    <xf numFmtId="1" fontId="90" fillId="35" borderId="11" xfId="0" applyNumberFormat="1" applyFont="1" applyFill="1" applyBorder="1" applyAlignment="1">
      <alignment horizontal="center" vertical="top" wrapText="1"/>
    </xf>
    <xf numFmtId="2" fontId="90" fillId="35" borderId="10" xfId="0" applyNumberFormat="1" applyFont="1" applyFill="1" applyBorder="1" applyAlignment="1">
      <alignment horizontal="center" vertical="top"/>
    </xf>
    <xf numFmtId="2" fontId="90" fillId="35" borderId="11" xfId="0" applyNumberFormat="1" applyFont="1" applyFill="1" applyBorder="1" applyAlignment="1">
      <alignment horizontal="center" vertical="top" wrapText="1"/>
    </xf>
    <xf numFmtId="181" fontId="90" fillId="0" borderId="10" xfId="0" applyNumberFormat="1" applyFont="1" applyBorder="1" applyAlignment="1">
      <alignment horizontal="center" vertical="top"/>
    </xf>
    <xf numFmtId="2" fontId="90" fillId="0" borderId="0" xfId="0" applyNumberFormat="1" applyFont="1" applyAlignment="1">
      <alignment horizontal="center" vertical="top"/>
    </xf>
    <xf numFmtId="2" fontId="90" fillId="35" borderId="10" xfId="0" applyNumberFormat="1" applyFont="1" applyFill="1" applyBorder="1" applyAlignment="1">
      <alignment horizontal="center" vertical="center" wrapText="1"/>
    </xf>
    <xf numFmtId="1" fontId="90" fillId="35" borderId="10" xfId="62" applyNumberFormat="1" applyFont="1" applyFill="1" applyBorder="1" applyAlignment="1">
      <alignment horizontal="center" vertical="top" wrapText="1"/>
    </xf>
    <xf numFmtId="1" fontId="90" fillId="35" borderId="10" xfId="43" applyNumberFormat="1" applyFont="1" applyFill="1" applyBorder="1" applyAlignment="1">
      <alignment horizontal="center" vertical="top" wrapText="1"/>
    </xf>
    <xf numFmtId="2" fontId="90" fillId="35" borderId="10" xfId="43" applyNumberFormat="1" applyFont="1" applyFill="1" applyBorder="1" applyAlignment="1">
      <alignment horizontal="center" vertical="top" wrapText="1"/>
    </xf>
    <xf numFmtId="2" fontId="90" fillId="35" borderId="10" xfId="62" applyNumberFormat="1" applyFont="1" applyFill="1" applyBorder="1" applyAlignment="1">
      <alignment horizontal="center" vertical="top" wrapText="1"/>
    </xf>
    <xf numFmtId="0" fontId="90" fillId="0" borderId="10" xfId="0" applyFont="1" applyBorder="1" applyAlignment="1">
      <alignment horizontal="center" vertical="top" wrapText="1"/>
    </xf>
    <xf numFmtId="2" fontId="90" fillId="0" borderId="56" xfId="0" applyNumberFormat="1" applyFont="1" applyBorder="1" applyAlignment="1">
      <alignment horizontal="center" vertical="top"/>
    </xf>
    <xf numFmtId="1" fontId="94" fillId="34" borderId="10" xfId="0" applyNumberFormat="1" applyFont="1" applyFill="1" applyBorder="1" applyAlignment="1">
      <alignment horizontal="center" vertical="top" wrapText="1"/>
    </xf>
    <xf numFmtId="1" fontId="94" fillId="33" borderId="15" xfId="0" applyNumberFormat="1" applyFont="1" applyFill="1" applyBorder="1" applyAlignment="1">
      <alignment horizontal="center" vertical="top" wrapText="1"/>
    </xf>
    <xf numFmtId="1" fontId="94" fillId="33" borderId="10" xfId="0" applyNumberFormat="1" applyFont="1" applyFill="1" applyBorder="1" applyAlignment="1">
      <alignment horizontal="center" vertical="top" wrapText="1"/>
    </xf>
    <xf numFmtId="0" fontId="0" fillId="0" borderId="10" xfId="0" applyFont="1" applyBorder="1" applyAlignment="1">
      <alignment wrapText="1"/>
    </xf>
    <xf numFmtId="0" fontId="106" fillId="35" borderId="10" xfId="0" applyFont="1" applyFill="1" applyBorder="1" applyAlignment="1">
      <alignment vertical="top" wrapText="1"/>
    </xf>
    <xf numFmtId="0" fontId="90" fillId="35" borderId="10" xfId="0" applyFont="1" applyFill="1" applyBorder="1" applyAlignment="1">
      <alignment/>
    </xf>
    <xf numFmtId="0" fontId="90" fillId="35" borderId="10" xfId="0" applyNumberFormat="1" applyFont="1" applyFill="1" applyBorder="1" applyAlignment="1">
      <alignment horizontal="left" vertical="top" wrapText="1"/>
    </xf>
    <xf numFmtId="0" fontId="90" fillId="35" borderId="10" xfId="0" applyFont="1" applyFill="1" applyBorder="1" applyAlignment="1">
      <alignment horizontal="left" vertical="top" wrapText="1"/>
    </xf>
    <xf numFmtId="0" fontId="90" fillId="35" borderId="0" xfId="0" applyFont="1" applyFill="1" applyAlignment="1">
      <alignment horizontal="justify" vertical="center"/>
    </xf>
    <xf numFmtId="0" fontId="90" fillId="35" borderId="0" xfId="0" applyFont="1" applyFill="1" applyAlignment="1">
      <alignment vertical="top" wrapText="1"/>
    </xf>
    <xf numFmtId="0" fontId="90" fillId="35" borderId="10" xfId="0" applyFont="1" applyFill="1" applyBorder="1" applyAlignment="1">
      <alignment vertical="top"/>
    </xf>
    <xf numFmtId="0" fontId="90" fillId="35" borderId="10" xfId="0" applyFont="1" applyFill="1" applyBorder="1" applyAlignment="1">
      <alignment horizontal="justify" vertical="top" wrapText="1"/>
    </xf>
    <xf numFmtId="0" fontId="90" fillId="35" borderId="11" xfId="0" applyFont="1" applyFill="1" applyBorder="1" applyAlignment="1">
      <alignment horizontal="left" vertical="top" wrapText="1"/>
    </xf>
    <xf numFmtId="0" fontId="90" fillId="35" borderId="10" xfId="0" applyFont="1" applyFill="1" applyBorder="1" applyAlignment="1">
      <alignment horizontal="justify" vertical="top"/>
    </xf>
    <xf numFmtId="0" fontId="90" fillId="35" borderId="10" xfId="0" applyFont="1" applyFill="1" applyBorder="1" applyAlignment="1">
      <alignment horizontal="left" vertical="top"/>
    </xf>
    <xf numFmtId="0" fontId="90" fillId="35" borderId="10" xfId="0" applyFont="1" applyFill="1" applyBorder="1" applyAlignment="1">
      <alignment horizontal="left" vertical="center"/>
    </xf>
    <xf numFmtId="0" fontId="90" fillId="35" borderId="10" xfId="0" applyNumberFormat="1" applyFont="1" applyFill="1" applyBorder="1" applyAlignment="1">
      <alignment vertical="top" wrapText="1"/>
    </xf>
    <xf numFmtId="0" fontId="90" fillId="37" borderId="10" xfId="0" applyNumberFormat="1" applyFont="1" applyFill="1" applyBorder="1" applyAlignment="1">
      <alignment vertical="top" wrapText="1"/>
    </xf>
    <xf numFmtId="0" fontId="90" fillId="0" borderId="0" xfId="0" applyFont="1" applyAlignment="1">
      <alignment horizontal="justify" vertical="top" wrapText="1"/>
    </xf>
    <xf numFmtId="0" fontId="90" fillId="35" borderId="10" xfId="0" applyFont="1" applyFill="1" applyBorder="1" applyAlignment="1">
      <alignment horizontal="center" vertical="center"/>
    </xf>
    <xf numFmtId="0" fontId="90" fillId="35" borderId="10" xfId="0" applyFont="1" applyFill="1" applyBorder="1" applyAlignment="1">
      <alignment horizontal="center" vertical="center" wrapText="1"/>
    </xf>
    <xf numFmtId="0" fontId="90" fillId="35" borderId="10" xfId="0" applyFont="1" applyFill="1" applyBorder="1" applyAlignment="1">
      <alignment/>
    </xf>
    <xf numFmtId="0" fontId="90" fillId="0" borderId="0" xfId="0" applyFont="1" applyAlignment="1">
      <alignment vertical="top" wrapText="1"/>
    </xf>
    <xf numFmtId="4" fontId="88" fillId="33" borderId="10" xfId="0" applyNumberFormat="1" applyFont="1" applyFill="1" applyBorder="1" applyAlignment="1">
      <alignment/>
    </xf>
    <xf numFmtId="4" fontId="88" fillId="0" borderId="10" xfId="0" applyNumberFormat="1" applyFont="1" applyBorder="1" applyAlignment="1">
      <alignment/>
    </xf>
    <xf numFmtId="192" fontId="88" fillId="33" borderId="10" xfId="0" applyNumberFormat="1" applyFont="1" applyFill="1" applyBorder="1" applyAlignment="1">
      <alignment horizontal="right" vertical="top" wrapText="1"/>
    </xf>
    <xf numFmtId="4" fontId="90" fillId="0" borderId="10" xfId="0" applyNumberFormat="1" applyFont="1" applyBorder="1" applyAlignment="1">
      <alignment/>
    </xf>
    <xf numFmtId="4" fontId="90" fillId="33" borderId="10" xfId="0" applyNumberFormat="1" applyFont="1" applyFill="1" applyBorder="1" applyAlignment="1">
      <alignment/>
    </xf>
    <xf numFmtId="192" fontId="90" fillId="33" borderId="14" xfId="0" applyNumberFormat="1" applyFont="1" applyFill="1" applyBorder="1" applyAlignment="1">
      <alignment horizontal="right" vertical="top"/>
    </xf>
    <xf numFmtId="4" fontId="90" fillId="35" borderId="10" xfId="0" applyNumberFormat="1" applyFont="1" applyFill="1" applyBorder="1" applyAlignment="1">
      <alignment/>
    </xf>
    <xf numFmtId="192" fontId="90" fillId="33" borderId="10" xfId="0" applyNumberFormat="1" applyFont="1" applyFill="1" applyBorder="1" applyAlignment="1">
      <alignment horizontal="right" vertical="top"/>
    </xf>
    <xf numFmtId="192" fontId="90" fillId="33" borderId="14" xfId="0" applyNumberFormat="1" applyFont="1" applyFill="1" applyBorder="1" applyAlignment="1">
      <alignment horizontal="right" vertical="top" wrapText="1"/>
    </xf>
    <xf numFmtId="192" fontId="90" fillId="33" borderId="10" xfId="0" applyNumberFormat="1" applyFont="1" applyFill="1" applyBorder="1" applyAlignment="1">
      <alignment horizontal="right" vertical="top" wrapText="1"/>
    </xf>
    <xf numFmtId="4" fontId="90" fillId="0" borderId="10" xfId="0" applyNumberFormat="1" applyFont="1" applyBorder="1" applyAlignment="1">
      <alignment vertical="top"/>
    </xf>
    <xf numFmtId="192" fontId="90" fillId="33" borderId="11" xfId="0" applyNumberFormat="1" applyFont="1" applyFill="1" applyBorder="1" applyAlignment="1">
      <alignment horizontal="right" vertical="top"/>
    </xf>
    <xf numFmtId="187" fontId="90" fillId="33" borderId="10" xfId="0" applyNumberFormat="1" applyFont="1" applyFill="1" applyBorder="1" applyAlignment="1">
      <alignment horizontal="right" vertical="top" wrapText="1"/>
    </xf>
    <xf numFmtId="2" fontId="90" fillId="33" borderId="10" xfId="0" applyNumberFormat="1" applyFont="1" applyFill="1" applyBorder="1" applyAlignment="1">
      <alignment horizontal="right" vertical="top" wrapText="1"/>
    </xf>
    <xf numFmtId="2" fontId="90" fillId="33" borderId="10" xfId="62" applyNumberFormat="1" applyFont="1" applyFill="1" applyBorder="1" applyAlignment="1">
      <alignment horizontal="right" vertical="top" wrapText="1"/>
    </xf>
    <xf numFmtId="187" fontId="90" fillId="33" borderId="10" xfId="0" applyNumberFormat="1" applyFont="1" applyFill="1" applyBorder="1" applyAlignment="1">
      <alignment horizontal="right" vertical="top"/>
    </xf>
    <xf numFmtId="4" fontId="90" fillId="33" borderId="10" xfId="0" applyNumberFormat="1" applyFont="1" applyFill="1" applyBorder="1" applyAlignment="1">
      <alignment/>
    </xf>
    <xf numFmtId="4" fontId="90" fillId="35" borderId="10" xfId="0" applyNumberFormat="1" applyFont="1" applyFill="1" applyBorder="1" applyAlignment="1">
      <alignment/>
    </xf>
    <xf numFmtId="187" fontId="90" fillId="33" borderId="10" xfId="0" applyNumberFormat="1" applyFont="1" applyFill="1" applyBorder="1" applyAlignment="1">
      <alignment horizontal="right" vertical="top" wrapText="1"/>
    </xf>
    <xf numFmtId="192" fontId="90" fillId="33" borderId="10" xfId="0" applyNumberFormat="1" applyFont="1" applyFill="1" applyBorder="1" applyAlignment="1">
      <alignment horizontal="right" vertical="top"/>
    </xf>
    <xf numFmtId="187" fontId="90" fillId="33" borderId="14" xfId="0" applyNumberFormat="1" applyFont="1" applyFill="1" applyBorder="1" applyAlignment="1">
      <alignment horizontal="right" vertical="top" wrapText="1"/>
    </xf>
    <xf numFmtId="4" fontId="88" fillId="35" borderId="10" xfId="0" applyNumberFormat="1" applyFont="1" applyFill="1" applyBorder="1" applyAlignment="1">
      <alignment/>
    </xf>
    <xf numFmtId="192" fontId="88" fillId="33" borderId="14" xfId="0" applyNumberFormat="1" applyFont="1" applyFill="1" applyBorder="1" applyAlignment="1">
      <alignment horizontal="right" vertical="top" wrapText="1"/>
    </xf>
    <xf numFmtId="4" fontId="90" fillId="0" borderId="10" xfId="0" applyNumberFormat="1" applyFont="1" applyBorder="1" applyAlignment="1">
      <alignment/>
    </xf>
    <xf numFmtId="192" fontId="90" fillId="33" borderId="14" xfId="0" applyNumberFormat="1" applyFont="1" applyFill="1" applyBorder="1" applyAlignment="1">
      <alignment horizontal="right" vertical="top" wrapText="1"/>
    </xf>
    <xf numFmtId="192" fontId="90" fillId="33" borderId="10" xfId="0" applyNumberFormat="1" applyFont="1" applyFill="1" applyBorder="1" applyAlignment="1">
      <alignment horizontal="right" vertical="top" wrapText="1"/>
    </xf>
    <xf numFmtId="4" fontId="90" fillId="33" borderId="14" xfId="0" applyNumberFormat="1" applyFont="1" applyFill="1" applyBorder="1" applyAlignment="1">
      <alignment horizontal="right" vertical="top" wrapText="1"/>
    </xf>
    <xf numFmtId="192" fontId="90" fillId="33" borderId="14" xfId="0" applyNumberFormat="1" applyFont="1" applyFill="1" applyBorder="1" applyAlignment="1">
      <alignment horizontal="right" vertical="top"/>
    </xf>
    <xf numFmtId="192" fontId="90" fillId="33" borderId="10" xfId="0" applyNumberFormat="1" applyFont="1" applyFill="1" applyBorder="1" applyAlignment="1">
      <alignment/>
    </xf>
    <xf numFmtId="0" fontId="90" fillId="33" borderId="10" xfId="0" applyFont="1" applyFill="1" applyBorder="1" applyAlignment="1">
      <alignment/>
    </xf>
    <xf numFmtId="192" fontId="88" fillId="33" borderId="10" xfId="0" applyNumberFormat="1" applyFont="1" applyFill="1" applyBorder="1" applyAlignment="1">
      <alignment horizontal="right" vertical="top"/>
    </xf>
    <xf numFmtId="187" fontId="90" fillId="33" borderId="14" xfId="0" applyNumberFormat="1" applyFont="1" applyFill="1" applyBorder="1" applyAlignment="1">
      <alignment horizontal="right" vertical="top" wrapText="1"/>
    </xf>
    <xf numFmtId="192" fontId="88" fillId="33" borderId="14" xfId="0" applyNumberFormat="1" applyFont="1" applyFill="1" applyBorder="1" applyAlignment="1">
      <alignment horizontal="right" vertical="top"/>
    </xf>
    <xf numFmtId="4" fontId="88" fillId="33" borderId="10" xfId="0" applyNumberFormat="1" applyFont="1" applyFill="1" applyBorder="1" applyAlignment="1">
      <alignment/>
    </xf>
    <xf numFmtId="0" fontId="0" fillId="8" borderId="10" xfId="0" applyFont="1" applyFill="1" applyBorder="1" applyAlignment="1">
      <alignment vertical="top" wrapText="1"/>
    </xf>
    <xf numFmtId="0" fontId="0" fillId="8" borderId="10" xfId="0" applyFont="1" applyFill="1" applyBorder="1" applyAlignment="1">
      <alignment wrapText="1"/>
    </xf>
    <xf numFmtId="192" fontId="90" fillId="33" borderId="14" xfId="0" applyNumberFormat="1" applyFont="1" applyFill="1" applyBorder="1" applyAlignment="1">
      <alignment horizontal="right" wrapText="1"/>
    </xf>
    <xf numFmtId="0" fontId="0" fillId="35" borderId="10" xfId="0" applyFont="1" applyFill="1" applyBorder="1" applyAlignment="1">
      <alignment wrapText="1"/>
    </xf>
    <xf numFmtId="0" fontId="105" fillId="35" borderId="11" xfId="0" applyFont="1" applyFill="1" applyBorder="1" applyAlignment="1">
      <alignment horizontal="center" vertical="top" wrapText="1"/>
    </xf>
    <xf numFmtId="4" fontId="90" fillId="33" borderId="10" xfId="0" applyNumberFormat="1" applyFont="1" applyFill="1" applyBorder="1" applyAlignment="1">
      <alignment horizontal="right" vertical="center" wrapText="1"/>
    </xf>
    <xf numFmtId="0" fontId="105" fillId="35" borderId="10" xfId="0" applyFont="1" applyFill="1" applyBorder="1" applyAlignment="1">
      <alignment horizontal="center" wrapText="1"/>
    </xf>
    <xf numFmtId="180" fontId="90" fillId="33" borderId="10" xfId="0" applyNumberFormat="1" applyFont="1" applyFill="1" applyBorder="1" applyAlignment="1">
      <alignment/>
    </xf>
    <xf numFmtId="198" fontId="90" fillId="33" borderId="10" xfId="0" applyNumberFormat="1" applyFont="1" applyFill="1" applyBorder="1" applyAlignment="1">
      <alignment/>
    </xf>
    <xf numFmtId="4" fontId="90" fillId="33" borderId="10" xfId="0" applyNumberFormat="1" applyFont="1" applyFill="1" applyBorder="1" applyAlignment="1">
      <alignment horizontal="center" vertical="center" wrapText="1"/>
    </xf>
    <xf numFmtId="0" fontId="0" fillId="35" borderId="11" xfId="0" applyFont="1" applyFill="1" applyBorder="1" applyAlignment="1">
      <alignment wrapText="1"/>
    </xf>
    <xf numFmtId="192" fontId="0" fillId="33" borderId="14" xfId="0" applyNumberFormat="1" applyFont="1" applyFill="1" applyBorder="1" applyAlignment="1">
      <alignment horizontal="right" vertical="top" wrapText="1"/>
    </xf>
    <xf numFmtId="0" fontId="10" fillId="35" borderId="11" xfId="0" applyFont="1" applyFill="1" applyBorder="1" applyAlignment="1">
      <alignment horizontal="center" vertical="top" wrapText="1"/>
    </xf>
    <xf numFmtId="0" fontId="0" fillId="0" borderId="10" xfId="0" applyFont="1" applyFill="1" applyBorder="1" applyAlignment="1">
      <alignment horizontal="center" vertical="top" wrapText="1"/>
    </xf>
    <xf numFmtId="0" fontId="22" fillId="34" borderId="10" xfId="0" applyFont="1" applyFill="1" applyBorder="1" applyAlignment="1">
      <alignment vertical="top" wrapText="1"/>
    </xf>
    <xf numFmtId="0" fontId="89" fillId="34" borderId="10" xfId="0" applyFont="1" applyFill="1" applyBorder="1" applyAlignment="1">
      <alignment vertical="top" wrapText="1"/>
    </xf>
    <xf numFmtId="0" fontId="0" fillId="0" borderId="10" xfId="0" applyFont="1" applyFill="1" applyBorder="1" applyAlignment="1">
      <alignment vertical="top" wrapText="1"/>
    </xf>
    <xf numFmtId="0" fontId="10" fillId="35" borderId="10" xfId="0" applyFont="1" applyFill="1" applyBorder="1" applyAlignment="1">
      <alignment vertical="top" wrapText="1"/>
    </xf>
    <xf numFmtId="0" fontId="0" fillId="35" borderId="10" xfId="0" applyFont="1" applyFill="1" applyBorder="1" applyAlignment="1">
      <alignment vertical="top" wrapText="1"/>
    </xf>
    <xf numFmtId="0" fontId="105" fillId="35" borderId="10" xfId="0" applyFont="1" applyFill="1" applyBorder="1" applyAlignment="1">
      <alignment vertical="top" wrapText="1"/>
    </xf>
    <xf numFmtId="0" fontId="89" fillId="37" borderId="10" xfId="0" applyFont="1" applyFill="1" applyBorder="1" applyAlignment="1">
      <alignment vertical="top" wrapText="1"/>
    </xf>
    <xf numFmtId="0" fontId="0" fillId="0" borderId="11" xfId="0" applyFont="1" applyFill="1" applyBorder="1" applyAlignment="1">
      <alignment horizontal="left" vertical="top" wrapText="1"/>
    </xf>
    <xf numFmtId="0" fontId="22" fillId="37" borderId="10" xfId="0" applyFont="1" applyFill="1" applyBorder="1" applyAlignment="1">
      <alignment wrapText="1"/>
    </xf>
    <xf numFmtId="192" fontId="0" fillId="0" borderId="15" xfId="0" applyNumberFormat="1" applyFont="1" applyFill="1" applyBorder="1" applyAlignment="1">
      <alignment horizontal="center" vertical="top" wrapText="1"/>
    </xf>
    <xf numFmtId="0" fontId="22" fillId="37" borderId="10" xfId="0" applyFont="1" applyFill="1" applyBorder="1" applyAlignment="1">
      <alignment vertical="top" wrapText="1"/>
    </xf>
    <xf numFmtId="180" fontId="0" fillId="0" borderId="16" xfId="0" applyNumberFormat="1" applyFont="1" applyFill="1" applyBorder="1" applyAlignment="1">
      <alignment horizontal="center" vertical="top" wrapText="1"/>
    </xf>
    <xf numFmtId="180" fontId="0" fillId="0" borderId="15" xfId="0" applyNumberFormat="1"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0" xfId="0" applyFont="1" applyFill="1" applyBorder="1" applyAlignment="1">
      <alignment horizontal="left" vertical="top" wrapText="1"/>
    </xf>
    <xf numFmtId="0" fontId="10" fillId="35" borderId="10" xfId="0" applyFont="1" applyFill="1" applyBorder="1" applyAlignment="1">
      <alignment wrapText="1"/>
    </xf>
    <xf numFmtId="198" fontId="88" fillId="33" borderId="10" xfId="0" applyNumberFormat="1" applyFont="1" applyFill="1" applyBorder="1" applyAlignment="1">
      <alignment horizontal="right" vertical="top" wrapText="1"/>
    </xf>
    <xf numFmtId="199" fontId="88" fillId="34" borderId="10" xfId="0" applyNumberFormat="1" applyFont="1" applyFill="1" applyBorder="1" applyAlignment="1">
      <alignment horizontal="right" vertical="top" wrapText="1"/>
    </xf>
    <xf numFmtId="198" fontId="88" fillId="34" borderId="10" xfId="0" applyNumberFormat="1" applyFont="1" applyFill="1" applyBorder="1" applyAlignment="1">
      <alignment horizontal="right" vertical="top" wrapText="1"/>
    </xf>
    <xf numFmtId="206" fontId="88" fillId="34" borderId="10" xfId="0" applyNumberFormat="1" applyFont="1" applyFill="1" applyBorder="1" applyAlignment="1">
      <alignment horizontal="right" vertical="top" wrapText="1"/>
    </xf>
    <xf numFmtId="199" fontId="88" fillId="12" borderId="10" xfId="0" applyNumberFormat="1" applyFont="1" applyFill="1" applyBorder="1" applyAlignment="1">
      <alignment horizontal="right" vertical="top" wrapText="1"/>
    </xf>
    <xf numFmtId="199" fontId="88" fillId="33" borderId="10" xfId="0" applyNumberFormat="1" applyFont="1" applyFill="1" applyBorder="1" applyAlignment="1">
      <alignment horizontal="right" vertical="top" wrapText="1"/>
    </xf>
    <xf numFmtId="198" fontId="90" fillId="37" borderId="10" xfId="0" applyNumberFormat="1" applyFont="1" applyFill="1" applyBorder="1" applyAlignment="1">
      <alignment vertical="top"/>
    </xf>
    <xf numFmtId="199" fontId="90" fillId="12" borderId="10" xfId="0" applyNumberFormat="1" applyFont="1" applyFill="1" applyBorder="1" applyAlignment="1">
      <alignment vertical="top"/>
    </xf>
    <xf numFmtId="199" fontId="90" fillId="37" borderId="10" xfId="0" applyNumberFormat="1" applyFont="1" applyFill="1" applyBorder="1" applyAlignment="1">
      <alignment vertical="top"/>
    </xf>
    <xf numFmtId="198" fontId="90" fillId="0" borderId="10" xfId="0" applyNumberFormat="1" applyFont="1" applyFill="1" applyBorder="1" applyAlignment="1">
      <alignment horizontal="right" vertical="top" wrapText="1"/>
    </xf>
    <xf numFmtId="199" fontId="90" fillId="0" borderId="10" xfId="0" applyNumberFormat="1" applyFont="1" applyFill="1" applyBorder="1" applyAlignment="1">
      <alignment horizontal="right" vertical="top" wrapText="1"/>
    </xf>
    <xf numFmtId="198" fontId="90" fillId="12" borderId="10" xfId="0" applyNumberFormat="1" applyFont="1" applyFill="1" applyBorder="1" applyAlignment="1">
      <alignment horizontal="right" vertical="top" wrapText="1"/>
    </xf>
    <xf numFmtId="199" fontId="90" fillId="35" borderId="10" xfId="0" applyNumberFormat="1" applyFont="1" applyFill="1" applyBorder="1" applyAlignment="1">
      <alignment horizontal="right" vertical="top" wrapText="1"/>
    </xf>
    <xf numFmtId="199" fontId="90" fillId="12" borderId="10" xfId="0" applyNumberFormat="1" applyFont="1" applyFill="1" applyBorder="1" applyAlignment="1">
      <alignment horizontal="right" vertical="top" wrapText="1"/>
    </xf>
    <xf numFmtId="198" fontId="18" fillId="0" borderId="10" xfId="0" applyNumberFormat="1" applyFont="1" applyFill="1" applyBorder="1" applyAlignment="1">
      <alignment horizontal="right" vertical="top" wrapText="1"/>
    </xf>
    <xf numFmtId="206" fontId="18" fillId="12" borderId="10" xfId="0" applyNumberFormat="1" applyFont="1" applyFill="1" applyBorder="1" applyAlignment="1">
      <alignment horizontal="right" vertical="top" wrapText="1"/>
    </xf>
    <xf numFmtId="199" fontId="18" fillId="0" borderId="10" xfId="0" applyNumberFormat="1" applyFont="1" applyFill="1" applyBorder="1" applyAlignment="1">
      <alignment horizontal="right" vertical="top" wrapText="1"/>
    </xf>
    <xf numFmtId="199" fontId="18" fillId="12" borderId="10" xfId="0" applyNumberFormat="1" applyFont="1" applyFill="1" applyBorder="1" applyAlignment="1">
      <alignment horizontal="right" vertical="top" wrapText="1"/>
    </xf>
    <xf numFmtId="198" fontId="18" fillId="12" borderId="10" xfId="0" applyNumberFormat="1" applyFont="1" applyFill="1" applyBorder="1" applyAlignment="1">
      <alignment horizontal="right" vertical="top" wrapText="1"/>
    </xf>
    <xf numFmtId="206" fontId="90" fillId="12" borderId="10" xfId="0" applyNumberFormat="1" applyFont="1" applyFill="1" applyBorder="1" applyAlignment="1">
      <alignment horizontal="right" vertical="top" wrapText="1"/>
    </xf>
    <xf numFmtId="198" fontId="90" fillId="12" borderId="10" xfId="0" applyNumberFormat="1" applyFont="1" applyFill="1" applyBorder="1" applyAlignment="1">
      <alignment vertical="top"/>
    </xf>
    <xf numFmtId="0" fontId="89" fillId="8" borderId="10" xfId="0" applyFont="1" applyFill="1" applyBorder="1" applyAlignment="1">
      <alignment vertical="top" wrapText="1"/>
    </xf>
    <xf numFmtId="0" fontId="89" fillId="37" borderId="10" xfId="0" applyFont="1" applyFill="1" applyBorder="1" applyAlignment="1">
      <alignment horizontal="left" vertical="top" wrapText="1"/>
    </xf>
    <xf numFmtId="0" fontId="89" fillId="39" borderId="10" xfId="0" applyFont="1" applyFill="1" applyBorder="1" applyAlignment="1">
      <alignment vertical="top" wrapText="1"/>
    </xf>
    <xf numFmtId="198" fontId="90" fillId="0" borderId="10" xfId="0" applyNumberFormat="1" applyFont="1" applyFill="1" applyBorder="1" applyAlignment="1">
      <alignment vertical="top"/>
    </xf>
    <xf numFmtId="0" fontId="0" fillId="0" borderId="10" xfId="0" applyFill="1" applyBorder="1" applyAlignment="1">
      <alignment vertical="top" wrapText="1"/>
    </xf>
    <xf numFmtId="198" fontId="88" fillId="34" borderId="10" xfId="0" applyNumberFormat="1" applyFont="1" applyFill="1" applyBorder="1" applyAlignment="1">
      <alignment vertical="top"/>
    </xf>
    <xf numFmtId="199" fontId="88" fillId="12" borderId="10" xfId="0" applyNumberFormat="1" applyFont="1" applyFill="1" applyBorder="1" applyAlignment="1">
      <alignment vertical="top"/>
    </xf>
    <xf numFmtId="199" fontId="88" fillId="34" borderId="10" xfId="0" applyNumberFormat="1" applyFont="1" applyFill="1" applyBorder="1" applyAlignment="1">
      <alignment vertical="top"/>
    </xf>
    <xf numFmtId="0" fontId="90" fillId="37" borderId="0" xfId="0" applyFont="1" applyFill="1" applyAlignment="1">
      <alignment vertical="center" wrapText="1"/>
    </xf>
    <xf numFmtId="0" fontId="0" fillId="37" borderId="10" xfId="0" applyFont="1" applyFill="1" applyBorder="1" applyAlignment="1">
      <alignment vertical="top" wrapText="1"/>
    </xf>
    <xf numFmtId="198" fontId="18" fillId="12" borderId="10" xfId="0" applyNumberFormat="1" applyFont="1" applyFill="1" applyBorder="1" applyAlignment="1">
      <alignment vertical="top"/>
    </xf>
    <xf numFmtId="199" fontId="20" fillId="33" borderId="10" xfId="0" applyNumberFormat="1" applyFont="1" applyFill="1" applyBorder="1" applyAlignment="1">
      <alignment horizontal="right" vertical="top" wrapText="1"/>
    </xf>
    <xf numFmtId="199" fontId="18" fillId="37" borderId="10" xfId="0" applyNumberFormat="1" applyFont="1" applyFill="1" applyBorder="1" applyAlignment="1">
      <alignment vertical="top"/>
    </xf>
    <xf numFmtId="0" fontId="90" fillId="0" borderId="10" xfId="0" applyFont="1" applyBorder="1" applyAlignment="1">
      <alignment wrapText="1"/>
    </xf>
    <xf numFmtId="198" fontId="90" fillId="0" borderId="0" xfId="0" applyNumberFormat="1" applyFont="1" applyFill="1" applyAlignment="1">
      <alignment vertical="top"/>
    </xf>
    <xf numFmtId="0" fontId="90" fillId="0" borderId="0" xfId="0" applyFont="1" applyAlignment="1">
      <alignment vertical="center" wrapText="1"/>
    </xf>
    <xf numFmtId="198" fontId="20" fillId="33" borderId="10" xfId="0" applyNumberFormat="1" applyFont="1" applyFill="1" applyBorder="1" applyAlignment="1">
      <alignment horizontal="right" vertical="top" wrapText="1"/>
    </xf>
    <xf numFmtId="198" fontId="90" fillId="0" borderId="0" xfId="0" applyNumberFormat="1" applyFont="1" applyFill="1" applyBorder="1" applyAlignment="1">
      <alignment horizontal="right" vertical="top" wrapText="1"/>
    </xf>
    <xf numFmtId="0" fontId="90" fillId="37" borderId="10" xfId="0" applyFont="1" applyFill="1" applyBorder="1" applyAlignment="1">
      <alignment vertical="center" wrapText="1"/>
    </xf>
    <xf numFmtId="198" fontId="18" fillId="37" borderId="10" xfId="0" applyNumberFormat="1" applyFont="1" applyFill="1" applyBorder="1" applyAlignment="1">
      <alignment vertical="top"/>
    </xf>
    <xf numFmtId="198" fontId="90" fillId="0" borderId="10" xfId="0" applyNumberFormat="1" applyFont="1" applyFill="1" applyBorder="1" applyAlignment="1">
      <alignment horizontal="right" vertical="top"/>
    </xf>
    <xf numFmtId="0" fontId="90" fillId="0" borderId="10" xfId="0" applyFont="1" applyBorder="1" applyAlignment="1">
      <alignment vertical="top" wrapText="1"/>
    </xf>
    <xf numFmtId="198" fontId="90" fillId="0" borderId="11" xfId="0" applyNumberFormat="1" applyFont="1" applyFill="1" applyBorder="1" applyAlignment="1">
      <alignment vertical="top"/>
    </xf>
    <xf numFmtId="206" fontId="20" fillId="33" borderId="10" xfId="0" applyNumberFormat="1" applyFont="1" applyFill="1" applyBorder="1" applyAlignment="1">
      <alignment horizontal="right" vertical="top" wrapText="1"/>
    </xf>
    <xf numFmtId="0" fontId="7" fillId="0" borderId="0" xfId="0" applyFont="1" applyBorder="1" applyAlignment="1">
      <alignment horizontal="left"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5"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7" fillId="0" borderId="27"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47" xfId="0" applyBorder="1" applyAlignment="1">
      <alignment/>
    </xf>
    <xf numFmtId="0" fontId="0" fillId="0" borderId="22" xfId="0" applyBorder="1" applyAlignment="1">
      <alignment/>
    </xf>
    <xf numFmtId="0" fontId="7" fillId="0" borderId="0" xfId="0" applyFont="1" applyAlignment="1">
      <alignment horizontal="right" vertical="center"/>
    </xf>
    <xf numFmtId="0" fontId="7" fillId="0" borderId="3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4" xfId="0" applyFont="1" applyBorder="1" applyAlignment="1">
      <alignment horizontal="center" vertical="center" wrapText="1"/>
    </xf>
    <xf numFmtId="0" fontId="3" fillId="0" borderId="0" xfId="0" applyFont="1" applyAlignment="1">
      <alignment horizontal="righ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9" fillId="0" borderId="0" xfId="0" applyFont="1" applyAlignment="1">
      <alignment horizontal="center" vertical="center" wrapText="1"/>
    </xf>
    <xf numFmtId="0" fontId="18" fillId="0" borderId="11" xfId="0" applyFont="1" applyBorder="1" applyAlignment="1">
      <alignment horizontal="center" vertical="top" wrapText="1"/>
    </xf>
    <xf numFmtId="0" fontId="18" fillId="0" borderId="15" xfId="0" applyFont="1" applyBorder="1" applyAlignment="1">
      <alignment horizontal="center" vertical="top" wrapText="1"/>
    </xf>
    <xf numFmtId="0" fontId="18" fillId="0" borderId="13" xfId="0" applyFont="1" applyBorder="1" applyAlignment="1">
      <alignment horizontal="center" vertical="top" wrapText="1"/>
    </xf>
    <xf numFmtId="0" fontId="48" fillId="0" borderId="56" xfId="0" applyFont="1" applyBorder="1" applyAlignment="1">
      <alignment/>
    </xf>
    <xf numFmtId="0" fontId="48" fillId="0" borderId="14" xfId="0" applyFont="1" applyBorder="1" applyAlignment="1">
      <alignment/>
    </xf>
    <xf numFmtId="0" fontId="20" fillId="37" borderId="10" xfId="0" applyFont="1" applyFill="1" applyBorder="1" applyAlignment="1">
      <alignment horizontal="center" vertical="top"/>
    </xf>
    <xf numFmtId="0" fontId="20" fillId="8" borderId="13" xfId="0" applyFont="1" applyFill="1" applyBorder="1" applyAlignment="1">
      <alignment horizontal="center" vertical="top"/>
    </xf>
    <xf numFmtId="0" fontId="18" fillId="8" borderId="56" xfId="0" applyFont="1" applyFill="1" applyBorder="1" applyAlignment="1">
      <alignment horizontal="center" vertical="top"/>
    </xf>
    <xf numFmtId="0" fontId="18" fillId="8" borderId="14" xfId="0" applyFont="1" applyFill="1" applyBorder="1" applyAlignment="1">
      <alignment horizontal="center" vertical="top"/>
    </xf>
    <xf numFmtId="0" fontId="20" fillId="37" borderId="10" xfId="0" applyFont="1" applyFill="1" applyBorder="1" applyAlignment="1">
      <alignment horizontal="center" vertical="top" wrapText="1"/>
    </xf>
    <xf numFmtId="0" fontId="18" fillId="37" borderId="10" xfId="0" applyFont="1" applyFill="1" applyBorder="1" applyAlignment="1">
      <alignment horizontal="center" vertical="top" wrapText="1"/>
    </xf>
    <xf numFmtId="0" fontId="20" fillId="36" borderId="10" xfId="0" applyFont="1" applyFill="1" applyBorder="1" applyAlignment="1">
      <alignment horizontal="center" vertical="top" wrapText="1"/>
    </xf>
    <xf numFmtId="0" fontId="48" fillId="36" borderId="10" xfId="0" applyFont="1" applyFill="1" applyBorder="1" applyAlignment="1">
      <alignment wrapText="1"/>
    </xf>
    <xf numFmtId="0" fontId="88" fillId="37" borderId="10" xfId="0" applyFont="1" applyFill="1" applyBorder="1" applyAlignment="1">
      <alignment horizontal="center" vertical="top" wrapText="1"/>
    </xf>
    <xf numFmtId="0" fontId="118" fillId="0" borderId="13" xfId="0" applyFont="1" applyBorder="1" applyAlignment="1">
      <alignment horizontal="center" vertical="top" wrapText="1"/>
    </xf>
    <xf numFmtId="0" fontId="118" fillId="0" borderId="56" xfId="0" applyFont="1" applyBorder="1" applyAlignment="1">
      <alignment horizontal="center" vertical="top" wrapText="1"/>
    </xf>
    <xf numFmtId="0" fontId="118" fillId="0" borderId="14" xfId="0" applyFont="1" applyBorder="1" applyAlignment="1">
      <alignment horizontal="center" vertical="top" wrapText="1"/>
    </xf>
    <xf numFmtId="0" fontId="21"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97" fillId="0" borderId="10" xfId="0" applyFont="1" applyBorder="1" applyAlignment="1">
      <alignment horizontal="center" vertical="center" textRotation="90" wrapText="1"/>
    </xf>
    <xf numFmtId="0" fontId="97" fillId="0" borderId="11" xfId="0" applyFont="1" applyBorder="1" applyAlignment="1">
      <alignment horizontal="center" vertical="center" textRotation="90" wrapText="1"/>
    </xf>
    <xf numFmtId="0" fontId="97" fillId="0" borderId="10" xfId="0" applyFont="1" applyBorder="1" applyAlignment="1">
      <alignment horizontal="center" vertical="center" wrapText="1"/>
    </xf>
    <xf numFmtId="0" fontId="97" fillId="0" borderId="31" xfId="0" applyFont="1" applyBorder="1" applyAlignment="1">
      <alignment horizontal="center" vertical="center" wrapText="1"/>
    </xf>
    <xf numFmtId="0" fontId="97" fillId="33" borderId="40" xfId="0" applyFont="1" applyFill="1" applyBorder="1" applyAlignment="1">
      <alignment horizontal="center" vertical="center" textRotation="90" wrapText="1"/>
    </xf>
    <xf numFmtId="0" fontId="97" fillId="33" borderId="42" xfId="0" applyFont="1" applyFill="1" applyBorder="1" applyAlignment="1">
      <alignment horizontal="center" vertical="center" textRotation="90" wrapText="1"/>
    </xf>
    <xf numFmtId="0" fontId="115" fillId="0" borderId="0" xfId="0" applyFont="1" applyAlignment="1">
      <alignment horizontal="center"/>
    </xf>
    <xf numFmtId="0" fontId="114" fillId="0" borderId="0" xfId="0" applyFont="1" applyAlignment="1">
      <alignment horizontal="center" wrapText="1"/>
    </xf>
    <xf numFmtId="0" fontId="97" fillId="0" borderId="25" xfId="0" applyFont="1" applyBorder="1" applyAlignment="1">
      <alignment horizontal="center" vertical="center" wrapText="1"/>
    </xf>
    <xf numFmtId="0" fontId="97" fillId="0" borderId="40" xfId="0" applyFont="1" applyBorder="1" applyAlignment="1">
      <alignment horizontal="center" vertical="center" wrapText="1"/>
    </xf>
    <xf numFmtId="0" fontId="97" fillId="0" borderId="57" xfId="0" applyFont="1" applyBorder="1" applyAlignment="1">
      <alignment horizontal="center" vertical="center" wrapText="1"/>
    </xf>
    <xf numFmtId="0" fontId="97" fillId="0" borderId="26" xfId="0" applyFont="1" applyBorder="1" applyAlignment="1">
      <alignment horizontal="center" vertical="center" wrapText="1"/>
    </xf>
    <xf numFmtId="0" fontId="97" fillId="0" borderId="32" xfId="0" applyFont="1" applyBorder="1" applyAlignment="1">
      <alignment horizontal="center" vertical="center" wrapText="1"/>
    </xf>
    <xf numFmtId="0" fontId="99" fillId="0" borderId="26" xfId="0" applyFont="1" applyBorder="1" applyAlignment="1">
      <alignment horizontal="center" vertical="center" wrapText="1"/>
    </xf>
    <xf numFmtId="0" fontId="99" fillId="0" borderId="10" xfId="0" applyFont="1" applyBorder="1" applyAlignment="1">
      <alignment horizontal="center" vertical="center" wrapText="1"/>
    </xf>
    <xf numFmtId="0" fontId="99" fillId="0" borderId="32" xfId="0" applyFont="1" applyBorder="1" applyAlignment="1">
      <alignment horizontal="center" vertical="center" wrapText="1"/>
    </xf>
    <xf numFmtId="0" fontId="97" fillId="0" borderId="38"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58" xfId="0" applyFont="1" applyBorder="1" applyAlignment="1">
      <alignment horizontal="center" vertical="center" wrapText="1"/>
    </xf>
    <xf numFmtId="0" fontId="97" fillId="0" borderId="27" xfId="0" applyFont="1" applyBorder="1" applyAlignment="1">
      <alignment horizontal="center" vertical="center" wrapText="1"/>
    </xf>
    <xf numFmtId="0" fontId="11" fillId="35" borderId="11"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13"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1" fillId="0" borderId="11"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12" borderId="11" xfId="0" applyFont="1" applyFill="1" applyBorder="1" applyAlignment="1">
      <alignment horizontal="center" vertical="center" textRotation="90" wrapText="1"/>
    </xf>
    <xf numFmtId="0" fontId="11" fillId="12" borderId="16" xfId="0" applyFont="1" applyFill="1" applyBorder="1" applyAlignment="1">
      <alignment horizontal="center" vertical="center" textRotation="90" wrapText="1"/>
    </xf>
    <xf numFmtId="0" fontId="11" fillId="12" borderId="15" xfId="0" applyFont="1" applyFill="1" applyBorder="1" applyAlignment="1">
      <alignment horizontal="center" vertical="center" textRotation="90" wrapText="1"/>
    </xf>
    <xf numFmtId="0" fontId="115" fillId="0" borderId="0" xfId="0" applyFont="1" applyFill="1" applyAlignment="1">
      <alignment horizontal="center"/>
    </xf>
    <xf numFmtId="0" fontId="119" fillId="0" borderId="28" xfId="0" applyFont="1" applyFill="1" applyBorder="1" applyAlignment="1">
      <alignment horizontal="center" vertical="center" wrapText="1"/>
    </xf>
    <xf numFmtId="0" fontId="119" fillId="0" borderId="59" xfId="0" applyFont="1" applyFill="1" applyBorder="1" applyAlignment="1">
      <alignment horizontal="center" vertical="center"/>
    </xf>
    <xf numFmtId="0" fontId="119" fillId="0" borderId="50" xfId="0" applyFont="1" applyFill="1" applyBorder="1" applyAlignment="1">
      <alignment horizontal="center" vertical="center"/>
    </xf>
    <xf numFmtId="0" fontId="89" fillId="0" borderId="11" xfId="0" applyFont="1" applyFill="1" applyBorder="1" applyAlignment="1">
      <alignment horizontal="center" vertical="top" wrapText="1"/>
    </xf>
    <xf numFmtId="0" fontId="89" fillId="0" borderId="16" xfId="0" applyFont="1" applyFill="1" applyBorder="1" applyAlignment="1">
      <alignment horizontal="center" vertical="top" wrapText="1"/>
    </xf>
    <xf numFmtId="0" fontId="89" fillId="0" borderId="15" xfId="0" applyFont="1" applyFill="1" applyBorder="1" applyAlignment="1">
      <alignment horizontal="center" vertical="top" wrapText="1"/>
    </xf>
    <xf numFmtId="0" fontId="89" fillId="0" borderId="13" xfId="0" applyFont="1" applyFill="1" applyBorder="1" applyAlignment="1">
      <alignment horizontal="center" vertical="top" wrapText="1"/>
    </xf>
    <xf numFmtId="0" fontId="89" fillId="0" borderId="56" xfId="0" applyFont="1" applyFill="1" applyBorder="1" applyAlignment="1">
      <alignment horizontal="center" vertical="top" wrapText="1"/>
    </xf>
    <xf numFmtId="0" fontId="89" fillId="0" borderId="14" xfId="0" applyFont="1" applyFill="1" applyBorder="1" applyAlignment="1">
      <alignment horizontal="center" vertical="top" wrapText="1"/>
    </xf>
    <xf numFmtId="0" fontId="22" fillId="33" borderId="11" xfId="0" applyFont="1" applyFill="1" applyBorder="1" applyAlignment="1">
      <alignment horizontal="center" vertical="top" wrapText="1"/>
    </xf>
    <xf numFmtId="0" fontId="22" fillId="33" borderId="16" xfId="0" applyFont="1" applyFill="1" applyBorder="1" applyAlignment="1">
      <alignment horizontal="center" vertical="top" wrapText="1"/>
    </xf>
    <xf numFmtId="0" fontId="22" fillId="33" borderId="15" xfId="0" applyFont="1" applyFill="1" applyBorder="1" applyAlignment="1">
      <alignment horizontal="center" vertical="top" wrapText="1"/>
    </xf>
    <xf numFmtId="0" fontId="89" fillId="33" borderId="11" xfId="0" applyFont="1" applyFill="1" applyBorder="1" applyAlignment="1">
      <alignment horizontal="center" vertical="top" wrapText="1"/>
    </xf>
    <xf numFmtId="0" fontId="89" fillId="33" borderId="16" xfId="0" applyFont="1" applyFill="1" applyBorder="1" applyAlignment="1">
      <alignment horizontal="center" vertical="top" wrapText="1"/>
    </xf>
    <xf numFmtId="0" fontId="89" fillId="33" borderId="15" xfId="0" applyFont="1" applyFill="1" applyBorder="1" applyAlignment="1">
      <alignment horizontal="center" vertical="top" wrapText="1"/>
    </xf>
    <xf numFmtId="0" fontId="89" fillId="0" borderId="10" xfId="0" applyFont="1" applyFill="1" applyBorder="1" applyAlignment="1">
      <alignment horizontal="center" vertical="top" wrapText="1"/>
    </xf>
    <xf numFmtId="0" fontId="89" fillId="0" borderId="51" xfId="0" applyFont="1" applyFill="1" applyBorder="1" applyAlignment="1">
      <alignment horizontal="center" vertical="top" wrapText="1"/>
    </xf>
    <xf numFmtId="0" fontId="89" fillId="0" borderId="50" xfId="0" applyFont="1" applyFill="1" applyBorder="1" applyAlignment="1">
      <alignment horizontal="center" vertical="top" wrapText="1"/>
    </xf>
    <xf numFmtId="0" fontId="22" fillId="34" borderId="10" xfId="0" applyFont="1" applyFill="1" applyBorder="1" applyAlignment="1">
      <alignment vertical="top" wrapText="1"/>
    </xf>
    <xf numFmtId="0" fontId="10" fillId="34" borderId="10" xfId="0" applyFont="1" applyFill="1" applyBorder="1" applyAlignment="1">
      <alignment wrapText="1"/>
    </xf>
    <xf numFmtId="0" fontId="10" fillId="37" borderId="10" xfId="0" applyFont="1" applyFill="1" applyBorder="1" applyAlignment="1">
      <alignment vertical="top" wrapText="1"/>
    </xf>
    <xf numFmtId="0" fontId="22" fillId="37" borderId="10" xfId="0" applyFont="1" applyFill="1" applyBorder="1" applyAlignment="1">
      <alignment vertical="top" wrapText="1"/>
    </xf>
    <xf numFmtId="0" fontId="22" fillId="37" borderId="10" xfId="0" applyFont="1" applyFill="1" applyBorder="1" applyAlignment="1">
      <alignment wrapText="1"/>
    </xf>
    <xf numFmtId="0" fontId="10" fillId="35" borderId="10" xfId="0" applyFont="1" applyFill="1" applyBorder="1" applyAlignment="1">
      <alignment vertical="top" wrapText="1"/>
    </xf>
    <xf numFmtId="0" fontId="10" fillId="35" borderId="10" xfId="0" applyFont="1" applyFill="1" applyBorder="1" applyAlignment="1">
      <alignment vertical="top" wrapText="1"/>
    </xf>
    <xf numFmtId="0" fontId="0" fillId="35" borderId="10" xfId="0" applyFont="1" applyFill="1" applyBorder="1" applyAlignment="1">
      <alignment vertical="top" wrapText="1"/>
    </xf>
    <xf numFmtId="0" fontId="10" fillId="35" borderId="10" xfId="0" applyFont="1" applyFill="1" applyBorder="1" applyAlignment="1">
      <alignment wrapText="1"/>
    </xf>
    <xf numFmtId="0" fontId="10" fillId="0" borderId="11" xfId="0" applyFont="1" applyFill="1" applyBorder="1" applyAlignment="1">
      <alignment horizontal="right" vertical="top" wrapText="1"/>
    </xf>
    <xf numFmtId="0" fontId="10" fillId="0" borderId="16" xfId="0" applyFont="1" applyFill="1" applyBorder="1" applyAlignment="1">
      <alignment horizontal="right" vertical="top" wrapText="1"/>
    </xf>
    <xf numFmtId="0" fontId="10" fillId="0" borderId="15" xfId="0" applyFont="1" applyFill="1" applyBorder="1" applyAlignment="1">
      <alignment horizontal="right" vertical="top" wrapText="1"/>
    </xf>
    <xf numFmtId="0" fontId="10" fillId="0" borderId="11"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15" xfId="0" applyFont="1" applyFill="1" applyBorder="1" applyAlignment="1">
      <alignment horizontal="center"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5" xfId="0" applyFont="1" applyFill="1" applyBorder="1" applyAlignment="1">
      <alignment horizontal="left" vertical="top" wrapText="1"/>
    </xf>
    <xf numFmtId="192" fontId="4" fillId="0" borderId="11" xfId="0" applyNumberFormat="1" applyFont="1" applyFill="1" applyBorder="1" applyAlignment="1">
      <alignment horizontal="left" vertical="top" wrapText="1"/>
    </xf>
    <xf numFmtId="192" fontId="4" fillId="0" borderId="16" xfId="0" applyNumberFormat="1" applyFont="1" applyFill="1" applyBorder="1" applyAlignment="1">
      <alignment horizontal="left" vertical="top" wrapText="1"/>
    </xf>
    <xf numFmtId="192" fontId="4" fillId="0" borderId="15" xfId="0" applyNumberFormat="1" applyFont="1" applyFill="1" applyBorder="1" applyAlignment="1">
      <alignment horizontal="left" vertical="top" wrapText="1"/>
    </xf>
    <xf numFmtId="192" fontId="0" fillId="0" borderId="11" xfId="0" applyNumberFormat="1" applyFont="1" applyFill="1" applyBorder="1" applyAlignment="1">
      <alignment horizontal="center" vertical="top" wrapText="1"/>
    </xf>
    <xf numFmtId="192" fontId="0" fillId="0" borderId="16" xfId="0" applyNumberFormat="1" applyFont="1" applyFill="1" applyBorder="1" applyAlignment="1">
      <alignment horizontal="center" vertical="top" wrapText="1"/>
    </xf>
    <xf numFmtId="192" fontId="0" fillId="0" borderId="15" xfId="0" applyNumberFormat="1" applyFont="1" applyFill="1" applyBorder="1" applyAlignment="1">
      <alignment horizontal="center" vertical="top" wrapText="1"/>
    </xf>
    <xf numFmtId="180" fontId="0" fillId="0" borderId="11" xfId="0" applyNumberFormat="1" applyFont="1" applyFill="1" applyBorder="1" applyAlignment="1">
      <alignment horizontal="center" vertical="top" wrapText="1"/>
    </xf>
    <xf numFmtId="180" fontId="0" fillId="0" borderId="16" xfId="0" applyNumberFormat="1" applyFont="1" applyFill="1" applyBorder="1" applyAlignment="1">
      <alignment horizontal="center" vertical="top" wrapText="1"/>
    </xf>
    <xf numFmtId="180" fontId="0" fillId="0" borderId="15"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0" fontId="10" fillId="0" borderId="11"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5" xfId="0" applyFont="1" applyFill="1" applyBorder="1" applyAlignment="1">
      <alignment horizontal="left" vertical="top" wrapText="1"/>
    </xf>
    <xf numFmtId="192" fontId="90" fillId="33" borderId="11" xfId="0" applyNumberFormat="1" applyFont="1" applyFill="1" applyBorder="1" applyAlignment="1">
      <alignment horizontal="center" vertical="top"/>
    </xf>
    <xf numFmtId="192" fontId="90" fillId="33" borderId="16" xfId="0" applyNumberFormat="1" applyFont="1" applyFill="1" applyBorder="1" applyAlignment="1">
      <alignment horizontal="center" vertical="top"/>
    </xf>
    <xf numFmtId="192" fontId="90" fillId="33" borderId="15" xfId="0" applyNumberFormat="1" applyFont="1" applyFill="1" applyBorder="1" applyAlignment="1">
      <alignment horizontal="center" vertical="top"/>
    </xf>
    <xf numFmtId="192" fontId="90" fillId="35" borderId="11" xfId="0" applyNumberFormat="1" applyFont="1" applyFill="1" applyBorder="1" applyAlignment="1">
      <alignment horizontal="center" vertical="top"/>
    </xf>
    <xf numFmtId="192" fontId="90" fillId="35" borderId="16" xfId="0" applyNumberFormat="1" applyFont="1" applyFill="1" applyBorder="1" applyAlignment="1">
      <alignment horizontal="center" vertical="top"/>
    </xf>
    <xf numFmtId="192" fontId="90" fillId="35" borderId="15" xfId="0" applyNumberFormat="1" applyFont="1" applyFill="1" applyBorder="1" applyAlignment="1">
      <alignment horizontal="center" vertical="top"/>
    </xf>
    <xf numFmtId="0" fontId="10" fillId="0" borderId="10" xfId="0" applyFont="1" applyFill="1" applyBorder="1" applyAlignment="1">
      <alignment vertical="top" wrapText="1"/>
    </xf>
    <xf numFmtId="0" fontId="10" fillId="0" borderId="10" xfId="0" applyFont="1" applyFill="1" applyBorder="1" applyAlignment="1">
      <alignment vertical="top" wrapText="1"/>
    </xf>
    <xf numFmtId="0" fontId="0" fillId="0" borderId="10" xfId="0" applyFont="1" applyFill="1" applyBorder="1" applyAlignment="1">
      <alignment vertical="top" wrapText="1"/>
    </xf>
    <xf numFmtId="0" fontId="4" fillId="0" borderId="10" xfId="0" applyFont="1" applyFill="1" applyBorder="1" applyAlignment="1">
      <alignment vertical="top" wrapText="1"/>
    </xf>
    <xf numFmtId="192" fontId="4" fillId="0" borderId="11" xfId="0" applyNumberFormat="1" applyFont="1" applyFill="1" applyBorder="1" applyAlignment="1">
      <alignment horizontal="left" vertical="top" wrapText="1"/>
    </xf>
    <xf numFmtId="192" fontId="4" fillId="0" borderId="16" xfId="0" applyNumberFormat="1" applyFont="1" applyFill="1" applyBorder="1" applyAlignment="1">
      <alignment horizontal="left" vertical="top" wrapText="1"/>
    </xf>
    <xf numFmtId="192" fontId="4" fillId="0" borderId="15" xfId="0" applyNumberFormat="1" applyFont="1" applyFill="1" applyBorder="1" applyAlignment="1">
      <alignment horizontal="left" vertical="top" wrapText="1"/>
    </xf>
    <xf numFmtId="198" fontId="0" fillId="0" borderId="11" xfId="0" applyNumberFormat="1" applyFont="1" applyFill="1" applyBorder="1" applyAlignment="1">
      <alignment horizontal="center" vertical="top" wrapText="1"/>
    </xf>
    <xf numFmtId="198" fontId="0" fillId="0" borderId="16" xfId="0" applyNumberFormat="1" applyFont="1" applyFill="1" applyBorder="1" applyAlignment="1">
      <alignment horizontal="center" vertical="top" wrapText="1"/>
    </xf>
    <xf numFmtId="198" fontId="0" fillId="0" borderId="15" xfId="0" applyNumberFormat="1" applyFont="1" applyFill="1" applyBorder="1" applyAlignment="1">
      <alignment horizontal="center" vertical="top" wrapText="1"/>
    </xf>
    <xf numFmtId="181" fontId="0" fillId="0" borderId="10" xfId="0" applyNumberFormat="1" applyFont="1" applyFill="1" applyBorder="1" applyAlignment="1">
      <alignment horizontal="center" vertical="top" wrapText="1"/>
    </xf>
    <xf numFmtId="4" fontId="0" fillId="0" borderId="11" xfId="0" applyNumberFormat="1" applyFont="1" applyFill="1" applyBorder="1" applyAlignment="1">
      <alignment horizontal="center" vertical="top" wrapText="1"/>
    </xf>
    <xf numFmtId="4" fontId="0" fillId="0" borderId="16" xfId="0" applyNumberFormat="1" applyFont="1" applyFill="1" applyBorder="1" applyAlignment="1">
      <alignment horizontal="center" vertical="top" wrapText="1"/>
    </xf>
    <xf numFmtId="4" fontId="0" fillId="0" borderId="15" xfId="0" applyNumberFormat="1" applyFont="1" applyFill="1" applyBorder="1" applyAlignment="1">
      <alignment horizontal="center" vertical="top" wrapText="1"/>
    </xf>
    <xf numFmtId="2" fontId="0" fillId="0" borderId="10" xfId="0" applyNumberFormat="1" applyFont="1" applyFill="1" applyBorder="1" applyAlignment="1">
      <alignment horizontal="center" vertical="top" wrapText="1"/>
    </xf>
    <xf numFmtId="180" fontId="0" fillId="0" borderId="10" xfId="0" applyNumberFormat="1" applyFont="1" applyFill="1" applyBorder="1" applyAlignment="1">
      <alignment horizontal="center" vertical="top" wrapText="1"/>
    </xf>
    <xf numFmtId="0" fontId="4" fillId="0" borderId="10" xfId="0" applyFont="1" applyFill="1" applyBorder="1" applyAlignment="1">
      <alignment vertical="top" wrapText="1"/>
    </xf>
    <xf numFmtId="192" fontId="10" fillId="0" borderId="11" xfId="0" applyNumberFormat="1" applyFont="1" applyFill="1" applyBorder="1" applyAlignment="1">
      <alignment horizontal="left" vertical="top" wrapText="1"/>
    </xf>
    <xf numFmtId="192" fontId="10" fillId="0" borderId="16" xfId="0" applyNumberFormat="1" applyFont="1" applyFill="1" applyBorder="1" applyAlignment="1">
      <alignment horizontal="left" vertical="top" wrapText="1"/>
    </xf>
    <xf numFmtId="192" fontId="10" fillId="0" borderId="15" xfId="0" applyNumberFormat="1" applyFont="1" applyFill="1" applyBorder="1" applyAlignment="1">
      <alignment horizontal="left" vertical="top" wrapText="1"/>
    </xf>
    <xf numFmtId="181" fontId="0" fillId="0" borderId="10" xfId="62" applyNumberFormat="1" applyFont="1" applyFill="1" applyBorder="1" applyAlignment="1">
      <alignment horizontal="center" vertical="top" wrapText="1"/>
    </xf>
    <xf numFmtId="180" fontId="0" fillId="0" borderId="10" xfId="62" applyNumberFormat="1"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5" xfId="0" applyFont="1" applyFill="1" applyBorder="1" applyAlignment="1">
      <alignment horizontal="center" vertical="top" wrapText="1"/>
    </xf>
    <xf numFmtId="192" fontId="90" fillId="33" borderId="11" xfId="0" applyNumberFormat="1" applyFont="1" applyFill="1" applyBorder="1" applyAlignment="1">
      <alignment horizontal="right" vertical="top" wrapText="1"/>
    </xf>
    <xf numFmtId="192" fontId="90" fillId="33" borderId="15" xfId="0" applyNumberFormat="1" applyFont="1" applyFill="1" applyBorder="1" applyAlignment="1">
      <alignment horizontal="right" vertical="top" wrapText="1"/>
    </xf>
    <xf numFmtId="192" fontId="90" fillId="35" borderId="11" xfId="0" applyNumberFormat="1" applyFont="1" applyFill="1" applyBorder="1" applyAlignment="1">
      <alignment horizontal="right" vertical="top"/>
    </xf>
    <xf numFmtId="192" fontId="90" fillId="35" borderId="15" xfId="0" applyNumberFormat="1" applyFont="1" applyFill="1" applyBorder="1" applyAlignment="1">
      <alignment horizontal="right" vertical="top"/>
    </xf>
    <xf numFmtId="192" fontId="4" fillId="35" borderId="11" xfId="0" applyNumberFormat="1" applyFont="1" applyFill="1" applyBorder="1" applyAlignment="1">
      <alignment horizontal="left" vertical="top" wrapText="1"/>
    </xf>
    <xf numFmtId="192" fontId="4" fillId="35" borderId="16" xfId="0" applyNumberFormat="1" applyFont="1" applyFill="1" applyBorder="1" applyAlignment="1">
      <alignment horizontal="left" vertical="top" wrapText="1"/>
    </xf>
    <xf numFmtId="192" fontId="4" fillId="35" borderId="15" xfId="0" applyNumberFormat="1" applyFont="1" applyFill="1" applyBorder="1" applyAlignment="1">
      <alignment horizontal="left" vertical="top" wrapText="1"/>
    </xf>
    <xf numFmtId="180" fontId="0" fillId="35" borderId="11" xfId="0" applyNumberFormat="1" applyFont="1" applyFill="1" applyBorder="1" applyAlignment="1">
      <alignment horizontal="center" vertical="top" wrapText="1"/>
    </xf>
    <xf numFmtId="180" fontId="0" fillId="35" borderId="16" xfId="0" applyNumberFormat="1" applyFont="1" applyFill="1" applyBorder="1" applyAlignment="1">
      <alignment horizontal="center" vertical="top" wrapText="1"/>
    </xf>
    <xf numFmtId="180" fontId="0" fillId="35" borderId="15" xfId="0" applyNumberFormat="1" applyFont="1" applyFill="1" applyBorder="1" applyAlignment="1">
      <alignment horizontal="center" vertical="top" wrapText="1"/>
    </xf>
    <xf numFmtId="0" fontId="0" fillId="35" borderId="10" xfId="0" applyFont="1" applyFill="1" applyBorder="1" applyAlignment="1">
      <alignment horizontal="center" vertical="top" wrapText="1"/>
    </xf>
    <xf numFmtId="0" fontId="0" fillId="0" borderId="16" xfId="0" applyFont="1" applyFill="1" applyBorder="1" applyAlignment="1">
      <alignment horizontal="center" vertical="top" wrapText="1"/>
    </xf>
    <xf numFmtId="181" fontId="0" fillId="0" borderId="11" xfId="0" applyNumberFormat="1" applyFont="1" applyFill="1" applyBorder="1" applyAlignment="1">
      <alignment horizontal="center" vertical="top" wrapText="1"/>
    </xf>
    <xf numFmtId="181" fontId="0" fillId="0" borderId="16" xfId="0" applyNumberFormat="1" applyFont="1" applyFill="1" applyBorder="1" applyAlignment="1">
      <alignment horizontal="center" vertical="top" wrapText="1"/>
    </xf>
    <xf numFmtId="181" fontId="0" fillId="0" borderId="15" xfId="0" applyNumberFormat="1" applyFont="1" applyFill="1" applyBorder="1" applyAlignment="1">
      <alignment horizontal="center" vertical="top" wrapText="1"/>
    </xf>
    <xf numFmtId="1" fontId="0" fillId="0" borderId="11"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wrapText="1"/>
    </xf>
    <xf numFmtId="1" fontId="0" fillId="0" borderId="15" xfId="0" applyNumberFormat="1" applyFont="1" applyFill="1" applyBorder="1" applyAlignment="1">
      <alignment horizontal="center" vertical="top" wrapText="1"/>
    </xf>
    <xf numFmtId="1" fontId="0" fillId="0" borderId="10" xfId="0" applyNumberFormat="1" applyFont="1" applyFill="1" applyBorder="1" applyAlignment="1">
      <alignment horizontal="center" vertical="top" wrapText="1"/>
    </xf>
    <xf numFmtId="0" fontId="10" fillId="0" borderId="10" xfId="0" applyFont="1" applyFill="1" applyBorder="1" applyAlignment="1">
      <alignment wrapText="1"/>
    </xf>
    <xf numFmtId="0" fontId="10"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4" fillId="0" borderId="11" xfId="0" applyFont="1" applyFill="1" applyBorder="1" applyAlignment="1">
      <alignment vertical="top" wrapText="1"/>
    </xf>
    <xf numFmtId="0" fontId="4" fillId="0" borderId="16" xfId="0" applyFont="1" applyFill="1" applyBorder="1" applyAlignment="1">
      <alignment vertical="top" wrapText="1"/>
    </xf>
    <xf numFmtId="0" fontId="4" fillId="0" borderId="15" xfId="0" applyFont="1" applyFill="1" applyBorder="1" applyAlignment="1">
      <alignment vertical="top" wrapText="1"/>
    </xf>
    <xf numFmtId="180" fontId="0" fillId="35" borderId="10" xfId="0" applyNumberFormat="1" applyFont="1" applyFill="1" applyBorder="1" applyAlignment="1">
      <alignment horizontal="center" vertical="top" wrapText="1"/>
    </xf>
    <xf numFmtId="0" fontId="0" fillId="0" borderId="10" xfId="0" applyFont="1" applyFill="1" applyBorder="1" applyAlignment="1">
      <alignment horizontal="left" vertical="top" wrapText="1"/>
    </xf>
    <xf numFmtId="0" fontId="10" fillId="35" borderId="10" xfId="0" applyFont="1" applyFill="1" applyBorder="1" applyAlignment="1">
      <alignment horizontal="left" vertical="top" wrapText="1"/>
    </xf>
    <xf numFmtId="0" fontId="104" fillId="35" borderId="10" xfId="0" applyFont="1" applyFill="1" applyBorder="1" applyAlignment="1">
      <alignment vertical="top" wrapText="1"/>
    </xf>
    <xf numFmtId="0" fontId="10" fillId="35" borderId="16" xfId="0" applyFont="1" applyFill="1" applyBorder="1" applyAlignment="1">
      <alignment/>
    </xf>
    <xf numFmtId="0" fontId="10" fillId="35" borderId="15" xfId="0" applyFont="1" applyFill="1" applyBorder="1" applyAlignment="1">
      <alignment/>
    </xf>
    <xf numFmtId="0" fontId="10" fillId="37" borderId="10" xfId="0" applyFont="1" applyFill="1" applyBorder="1" applyAlignment="1">
      <alignment vertical="top" wrapText="1"/>
    </xf>
    <xf numFmtId="0" fontId="89" fillId="37" borderId="10" xfId="0" applyFont="1" applyFill="1" applyBorder="1" applyAlignment="1">
      <alignment vertical="top" wrapText="1"/>
    </xf>
    <xf numFmtId="192" fontId="23" fillId="37" borderId="11" xfId="0" applyNumberFormat="1" applyFont="1" applyFill="1" applyBorder="1" applyAlignment="1">
      <alignment horizontal="left" vertical="top" wrapText="1"/>
    </xf>
    <xf numFmtId="192" fontId="23" fillId="37" borderId="16" xfId="0" applyNumberFormat="1" applyFont="1" applyFill="1" applyBorder="1" applyAlignment="1">
      <alignment horizontal="left" vertical="top" wrapText="1"/>
    </xf>
    <xf numFmtId="192" fontId="23" fillId="37" borderId="15" xfId="0" applyNumberFormat="1" applyFont="1" applyFill="1" applyBorder="1" applyAlignment="1">
      <alignment horizontal="left" vertical="top" wrapText="1"/>
    </xf>
    <xf numFmtId="0" fontId="22" fillId="37" borderId="10" xfId="0" applyFont="1" applyFill="1" applyBorder="1" applyAlignment="1">
      <alignment horizontal="center" vertical="top" wrapText="1"/>
    </xf>
    <xf numFmtId="180" fontId="22" fillId="37" borderId="10" xfId="0" applyNumberFormat="1" applyFont="1" applyFill="1" applyBorder="1" applyAlignment="1">
      <alignment horizontal="center" vertical="top" wrapText="1"/>
    </xf>
    <xf numFmtId="192" fontId="120" fillId="37" borderId="11" xfId="0" applyNumberFormat="1" applyFont="1" applyFill="1" applyBorder="1" applyAlignment="1">
      <alignment horizontal="left" vertical="top" wrapText="1"/>
    </xf>
    <xf numFmtId="192" fontId="120" fillId="37" borderId="16" xfId="0" applyNumberFormat="1" applyFont="1" applyFill="1" applyBorder="1" applyAlignment="1">
      <alignment horizontal="left" vertical="top" wrapText="1"/>
    </xf>
    <xf numFmtId="192" fontId="120" fillId="37" borderId="15" xfId="0" applyNumberFormat="1" applyFont="1" applyFill="1" applyBorder="1" applyAlignment="1">
      <alignment horizontal="left" vertical="top" wrapText="1"/>
    </xf>
    <xf numFmtId="180" fontId="89" fillId="37" borderId="10" xfId="0" applyNumberFormat="1"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16" xfId="0" applyFont="1" applyFill="1" applyBorder="1" applyAlignment="1">
      <alignment horizontal="center" vertical="top" wrapText="1"/>
    </xf>
    <xf numFmtId="192" fontId="4" fillId="0" borderId="11" xfId="0" applyNumberFormat="1" applyFont="1" applyFill="1" applyBorder="1" applyAlignment="1">
      <alignment horizontal="center" vertical="top" wrapText="1"/>
    </xf>
    <xf numFmtId="192" fontId="4" fillId="0" borderId="16" xfId="0" applyNumberFormat="1" applyFont="1" applyFill="1" applyBorder="1" applyAlignment="1">
      <alignment horizontal="center" vertical="top" wrapText="1"/>
    </xf>
    <xf numFmtId="192" fontId="4" fillId="0" borderId="15" xfId="0" applyNumberFormat="1" applyFont="1" applyFill="1" applyBorder="1" applyAlignment="1">
      <alignment horizontal="center" vertical="top" wrapText="1"/>
    </xf>
    <xf numFmtId="0" fontId="10" fillId="0" borderId="10" xfId="0" applyFont="1" applyFill="1" applyBorder="1" applyAlignment="1">
      <alignment horizontal="left" vertical="top" wrapText="1"/>
    </xf>
    <xf numFmtId="0" fontId="105" fillId="0" borderId="10" xfId="0" applyFont="1" applyFill="1" applyBorder="1" applyAlignment="1">
      <alignment vertical="top" wrapText="1"/>
    </xf>
    <xf numFmtId="180" fontId="10" fillId="0" borderId="10" xfId="0" applyNumberFormat="1" applyFont="1" applyFill="1" applyBorder="1" applyAlignment="1">
      <alignment horizontal="center" vertical="top" wrapText="1"/>
    </xf>
    <xf numFmtId="180" fontId="10" fillId="0" borderId="10" xfId="0" applyNumberFormat="1" applyFont="1" applyFill="1" applyBorder="1" applyAlignment="1">
      <alignment horizontal="center" vertical="top" wrapText="1"/>
    </xf>
    <xf numFmtId="0" fontId="89" fillId="37" borderId="10" xfId="0" applyFont="1" applyFill="1" applyBorder="1" applyAlignment="1">
      <alignment wrapText="1"/>
    </xf>
    <xf numFmtId="0" fontId="89" fillId="37" borderId="10" xfId="0" applyFont="1" applyFill="1" applyBorder="1" applyAlignment="1">
      <alignment horizontal="center" vertical="top" wrapText="1"/>
    </xf>
    <xf numFmtId="0" fontId="22" fillId="37" borderId="10" xfId="0" applyFont="1" applyFill="1" applyBorder="1" applyAlignment="1">
      <alignment horizontal="left" vertical="top" wrapText="1"/>
    </xf>
    <xf numFmtId="0" fontId="105" fillId="0" borderId="10" xfId="0" applyFont="1" applyFill="1" applyBorder="1" applyAlignment="1">
      <alignment horizontal="center" vertical="top" wrapText="1"/>
    </xf>
    <xf numFmtId="0" fontId="0" fillId="0" borderId="10" xfId="0" applyFont="1" applyFill="1" applyBorder="1" applyAlignment="1">
      <alignment wrapText="1"/>
    </xf>
    <xf numFmtId="0" fontId="105" fillId="0" borderId="10" xfId="0" applyFont="1" applyFill="1" applyBorder="1" applyAlignment="1">
      <alignment wrapText="1"/>
    </xf>
    <xf numFmtId="180" fontId="4" fillId="0" borderId="11" xfId="0" applyNumberFormat="1" applyFont="1" applyFill="1" applyBorder="1" applyAlignment="1">
      <alignment horizontal="left" vertical="top" wrapText="1"/>
    </xf>
    <xf numFmtId="180" fontId="4" fillId="0" borderId="16" xfId="0" applyNumberFormat="1" applyFont="1" applyFill="1" applyBorder="1" applyAlignment="1">
      <alignment horizontal="left" vertical="top" wrapText="1"/>
    </xf>
    <xf numFmtId="180" fontId="4" fillId="0" borderId="15" xfId="0" applyNumberFormat="1" applyFont="1" applyFill="1" applyBorder="1" applyAlignment="1">
      <alignment horizontal="left" vertical="top" wrapText="1"/>
    </xf>
    <xf numFmtId="0" fontId="4" fillId="35" borderId="11" xfId="0" applyFont="1" applyFill="1" applyBorder="1" applyAlignment="1">
      <alignment vertical="top" wrapText="1"/>
    </xf>
    <xf numFmtId="0" fontId="4" fillId="35" borderId="16" xfId="0" applyFont="1" applyFill="1" applyBorder="1" applyAlignment="1">
      <alignment vertical="top" wrapText="1"/>
    </xf>
    <xf numFmtId="0" fontId="4" fillId="35" borderId="15" xfId="0" applyFont="1" applyFill="1" applyBorder="1" applyAlignment="1">
      <alignment vertical="top" wrapText="1"/>
    </xf>
    <xf numFmtId="180" fontId="10" fillId="35" borderId="10" xfId="0" applyNumberFormat="1" applyFont="1" applyFill="1" applyBorder="1" applyAlignment="1">
      <alignment horizontal="center" vertical="top" wrapText="1"/>
    </xf>
    <xf numFmtId="180" fontId="10" fillId="35" borderId="10" xfId="0" applyNumberFormat="1" applyFont="1" applyFill="1" applyBorder="1" applyAlignment="1">
      <alignment horizontal="center" vertical="top" wrapText="1"/>
    </xf>
    <xf numFmtId="0" fontId="105" fillId="35" borderId="10" xfId="0" applyFont="1" applyFill="1" applyBorder="1" applyAlignment="1">
      <alignment vertical="top" wrapText="1"/>
    </xf>
    <xf numFmtId="1" fontId="0" fillId="35" borderId="10" xfId="0" applyNumberFormat="1" applyFont="1" applyFill="1" applyBorder="1" applyAlignment="1">
      <alignment horizontal="center" vertical="top" wrapText="1"/>
    </xf>
    <xf numFmtId="2" fontId="0" fillId="35" borderId="10" xfId="0" applyNumberFormat="1" applyFont="1" applyFill="1" applyBorder="1" applyAlignment="1">
      <alignment horizontal="center" vertical="top" wrapText="1"/>
    </xf>
    <xf numFmtId="0" fontId="89" fillId="34" borderId="10" xfId="0" applyFont="1" applyFill="1" applyBorder="1" applyAlignment="1">
      <alignment vertical="top" wrapText="1"/>
    </xf>
    <xf numFmtId="0" fontId="0" fillId="34" borderId="10" xfId="0" applyFont="1" applyFill="1" applyBorder="1" applyAlignment="1">
      <alignment wrapText="1"/>
    </xf>
    <xf numFmtId="0" fontId="10" fillId="8" borderId="11" xfId="0" applyFont="1" applyFill="1" applyBorder="1" applyAlignment="1">
      <alignment horizontal="center" vertical="top" wrapText="1"/>
    </xf>
    <xf numFmtId="0" fontId="10" fillId="8" borderId="16" xfId="0" applyFont="1" applyFill="1" applyBorder="1" applyAlignment="1">
      <alignment horizontal="center" vertical="top" wrapText="1"/>
    </xf>
    <xf numFmtId="0" fontId="10" fillId="8" borderId="15" xfId="0" applyFont="1" applyFill="1" applyBorder="1" applyAlignment="1">
      <alignment horizontal="center" vertical="top" wrapText="1"/>
    </xf>
    <xf numFmtId="0" fontId="0" fillId="8" borderId="10" xfId="0" applyFont="1" applyFill="1" applyBorder="1" applyAlignment="1">
      <alignment horizontal="left" vertical="top"/>
    </xf>
    <xf numFmtId="0" fontId="0" fillId="8" borderId="10" xfId="0" applyFont="1" applyFill="1" applyBorder="1" applyAlignment="1">
      <alignment horizontal="left" vertical="top" wrapText="1"/>
    </xf>
    <xf numFmtId="0" fontId="10" fillId="35" borderId="11" xfId="0" applyFont="1" applyFill="1" applyBorder="1" applyAlignment="1">
      <alignment horizontal="center" vertical="top" wrapText="1"/>
    </xf>
    <xf numFmtId="0" fontId="10" fillId="35" borderId="16" xfId="0" applyFont="1" applyFill="1" applyBorder="1" applyAlignment="1">
      <alignment horizontal="center" vertical="top" wrapText="1"/>
    </xf>
    <xf numFmtId="0" fontId="10" fillId="35" borderId="15" xfId="0" applyFont="1" applyFill="1" applyBorder="1" applyAlignment="1">
      <alignment horizontal="center" vertical="top" wrapText="1"/>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0" fillId="0" borderId="15" xfId="0" applyFont="1" applyBorder="1" applyAlignment="1">
      <alignment horizontal="center" vertical="top" wrapText="1"/>
    </xf>
    <xf numFmtId="0" fontId="0" fillId="35" borderId="11"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15"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6" xfId="0" applyFont="1" applyFill="1" applyBorder="1" applyAlignment="1">
      <alignment horizontal="center" vertical="top" wrapText="1"/>
    </xf>
    <xf numFmtId="0" fontId="10" fillId="35" borderId="15" xfId="0" applyFont="1" applyFill="1" applyBorder="1" applyAlignment="1">
      <alignment horizontal="center" vertical="top" wrapText="1"/>
    </xf>
    <xf numFmtId="0" fontId="0" fillId="8" borderId="11" xfId="0" applyFont="1" applyFill="1" applyBorder="1" applyAlignment="1">
      <alignment horizontal="center" vertical="top" wrapText="1"/>
    </xf>
    <xf numFmtId="0" fontId="0" fillId="8" borderId="16" xfId="0" applyFont="1" applyFill="1" applyBorder="1" applyAlignment="1">
      <alignment horizontal="center" vertical="top" wrapText="1"/>
    </xf>
    <xf numFmtId="0" fontId="0" fillId="8" borderId="15" xfId="0" applyFont="1" applyFill="1" applyBorder="1" applyAlignment="1">
      <alignment horizontal="center" vertical="top" wrapText="1"/>
    </xf>
    <xf numFmtId="0" fontId="0" fillId="0" borderId="17" xfId="0" applyFont="1" applyBorder="1" applyAlignment="1">
      <alignment horizontal="center" vertical="top" wrapText="1"/>
    </xf>
    <xf numFmtId="0" fontId="0" fillId="0" borderId="23" xfId="0" applyFont="1" applyBorder="1" applyAlignment="1">
      <alignment horizontal="center" vertical="top" wrapText="1"/>
    </xf>
    <xf numFmtId="0" fontId="0" fillId="0" borderId="28" xfId="0" applyFont="1" applyBorder="1" applyAlignment="1">
      <alignment horizontal="center" vertical="top" wrapText="1"/>
    </xf>
    <xf numFmtId="0" fontId="0" fillId="0" borderId="10" xfId="0" applyFont="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agra\YandexDisk\&#1057;&#1074;&#1086;&#1076;%20&#1087;&#1086;%20&#1043;&#1086;&#1089;&#1087;&#1088;&#1086;&#1075;&#1088;&#1072;&#1084;&#1084;&#1077;%202019%20&#1075;&#1086;&#1076;\&#1055;&#1088;&#1080;&#1083;&#1086;&#1078;%20&#1087;&#1086;%20&#1086;&#1090;&#1095;&#1077;&#1090;&#1091;%20%20&#1043;&#1055;%20&#1079;&#1072;%20%201%20&#1087;&#1086;&#1083;&#1091;&#1075;&#1086;&#1076;&#1080;&#1077;%202020%20&#8212;%20&#1082;&#1086;&#1087;&#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инансирование"/>
      <sheetName val="индикаторы"/>
      <sheetName val="мероприятия"/>
      <sheetName val="финансирование с индикаторами"/>
      <sheetName val="финансирование ГП"/>
      <sheetName val="рабочие места"/>
    </sheetNames>
    <sheetDataSet>
      <sheetData sheetId="1">
        <row r="132">
          <cell r="G132" t="str">
            <v>Мероприятия в программе не предусмотрены.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S160"/>
  <sheetViews>
    <sheetView view="pageBreakPreview" zoomScale="70" zoomScaleNormal="66" zoomScaleSheetLayoutView="70" zoomScalePageLayoutView="0" workbookViewId="0" topLeftCell="A1">
      <pane xSplit="2" ySplit="7" topLeftCell="C114" activePane="bottomRight" state="frozen"/>
      <selection pane="topLeft" activeCell="A1" sqref="A1"/>
      <selection pane="topRight" activeCell="C1" sqref="C1"/>
      <selection pane="bottomLeft" activeCell="A8" sqref="A8"/>
      <selection pane="bottomRight" activeCell="K117" sqref="K117"/>
    </sheetView>
  </sheetViews>
  <sheetFormatPr defaultColWidth="9.33203125" defaultRowHeight="12.75"/>
  <cols>
    <col min="1" max="1" width="10.16015625" style="0" bestFit="1" customWidth="1"/>
    <col min="2" max="2" width="57.16015625" style="2" customWidth="1"/>
    <col min="3" max="3" width="24.5" style="4" customWidth="1"/>
    <col min="4" max="4" width="16" style="1" bestFit="1" customWidth="1"/>
    <col min="5" max="6" width="12.83203125" style="1" bestFit="1" customWidth="1"/>
    <col min="7" max="7" width="11.33203125" style="1" bestFit="1" customWidth="1"/>
    <col min="8" max="8" width="12.83203125" style="1" bestFit="1" customWidth="1"/>
    <col min="9" max="9" width="20.33203125" style="1" customWidth="1"/>
    <col min="10" max="10" width="11.5" style="1" customWidth="1"/>
    <col min="11" max="11" width="11.33203125" style="1" bestFit="1" customWidth="1"/>
    <col min="12" max="12" width="12.5" style="1" bestFit="1" customWidth="1"/>
    <col min="13" max="14" width="10" style="1" bestFit="1" customWidth="1"/>
    <col min="15" max="15" width="11.83203125" style="1" bestFit="1" customWidth="1"/>
    <col min="16" max="17" width="11.33203125" style="1" bestFit="1" customWidth="1"/>
    <col min="18" max="18" width="11.83203125" style="1" customWidth="1"/>
    <col min="19" max="19" width="12.16015625" style="1" customWidth="1"/>
  </cols>
  <sheetData>
    <row r="1" spans="2:19" ht="18.75" customHeight="1" hidden="1">
      <c r="B1" s="5"/>
      <c r="C1" s="5"/>
      <c r="D1" s="5"/>
      <c r="E1" s="5"/>
      <c r="F1" s="5"/>
      <c r="G1" s="5"/>
      <c r="H1" s="5"/>
      <c r="I1" s="5"/>
      <c r="J1" s="5"/>
      <c r="K1" s="775" t="s">
        <v>12</v>
      </c>
      <c r="L1" s="775"/>
      <c r="M1" s="775"/>
      <c r="N1" s="775"/>
      <c r="O1" s="775"/>
      <c r="P1" s="775"/>
      <c r="Q1" s="775"/>
      <c r="R1" s="775"/>
      <c r="S1" s="775"/>
    </row>
    <row r="2" spans="1:19" ht="18.75" customHeight="1" hidden="1">
      <c r="A2" s="771"/>
      <c r="B2" s="771"/>
      <c r="C2" s="771"/>
      <c r="D2" s="771"/>
      <c r="E2" s="771"/>
      <c r="F2" s="771"/>
      <c r="G2" s="771"/>
      <c r="H2" s="771"/>
      <c r="I2" s="771"/>
      <c r="J2" s="771"/>
      <c r="K2" s="771"/>
      <c r="L2" s="771"/>
      <c r="M2" s="771"/>
      <c r="N2" s="771"/>
      <c r="O2" s="771"/>
      <c r="P2" s="771"/>
      <c r="Q2" s="771"/>
      <c r="R2" s="771"/>
      <c r="S2" s="771"/>
    </row>
    <row r="3" spans="1:19" ht="49.5" customHeight="1" hidden="1" thickBot="1">
      <c r="A3" s="776" t="s">
        <v>165</v>
      </c>
      <c r="B3" s="777"/>
      <c r="C3" s="777"/>
      <c r="D3" s="777"/>
      <c r="E3" s="777"/>
      <c r="F3" s="777"/>
      <c r="G3" s="777"/>
      <c r="H3" s="777"/>
      <c r="I3" s="777"/>
      <c r="J3" s="777"/>
      <c r="K3" s="777"/>
      <c r="L3" s="777"/>
      <c r="M3" s="777"/>
      <c r="N3" s="777"/>
      <c r="O3" s="777"/>
      <c r="P3" s="777"/>
      <c r="Q3" s="777"/>
      <c r="R3" s="777"/>
      <c r="S3" s="777"/>
    </row>
    <row r="4" ht="13.5" hidden="1" thickBot="1"/>
    <row r="5" spans="1:19" s="3" customFormat="1" ht="105" customHeight="1">
      <c r="A5" s="768" t="s">
        <v>7</v>
      </c>
      <c r="B5" s="772" t="s">
        <v>8</v>
      </c>
      <c r="C5" s="772" t="s">
        <v>6</v>
      </c>
      <c r="D5" s="763" t="s">
        <v>164</v>
      </c>
      <c r="E5" s="763"/>
      <c r="F5" s="763"/>
      <c r="G5" s="763"/>
      <c r="H5" s="763"/>
      <c r="I5" s="764" t="s">
        <v>163</v>
      </c>
      <c r="J5" s="763" t="s">
        <v>9</v>
      </c>
      <c r="K5" s="763"/>
      <c r="L5" s="763"/>
      <c r="M5" s="763"/>
      <c r="N5" s="763"/>
      <c r="O5" s="763" t="s">
        <v>11</v>
      </c>
      <c r="P5" s="763"/>
      <c r="Q5" s="763"/>
      <c r="R5" s="763"/>
      <c r="S5" s="766"/>
    </row>
    <row r="6" spans="1:19" s="3" customFormat="1" ht="28.5" customHeight="1">
      <c r="A6" s="769"/>
      <c r="B6" s="773"/>
      <c r="C6" s="773"/>
      <c r="D6" s="761" t="s">
        <v>0</v>
      </c>
      <c r="E6" s="761" t="s">
        <v>1</v>
      </c>
      <c r="F6" s="761"/>
      <c r="G6" s="761"/>
      <c r="H6" s="761"/>
      <c r="I6" s="765"/>
      <c r="J6" s="761" t="s">
        <v>0</v>
      </c>
      <c r="K6" s="761" t="s">
        <v>1</v>
      </c>
      <c r="L6" s="761"/>
      <c r="M6" s="761"/>
      <c r="N6" s="761"/>
      <c r="O6" s="761" t="s">
        <v>0</v>
      </c>
      <c r="P6" s="761" t="s">
        <v>1</v>
      </c>
      <c r="Q6" s="761"/>
      <c r="R6" s="761"/>
      <c r="S6" s="767"/>
    </row>
    <row r="7" spans="1:19" s="3" customFormat="1" ht="119.25" customHeight="1" thickBot="1">
      <c r="A7" s="770"/>
      <c r="B7" s="774"/>
      <c r="C7" s="773"/>
      <c r="D7" s="762"/>
      <c r="E7" s="8" t="s">
        <v>2</v>
      </c>
      <c r="F7" s="8" t="s">
        <v>3</v>
      </c>
      <c r="G7" s="8" t="s">
        <v>4</v>
      </c>
      <c r="H7" s="8" t="s">
        <v>5</v>
      </c>
      <c r="I7" s="765"/>
      <c r="J7" s="762"/>
      <c r="K7" s="8" t="s">
        <v>2</v>
      </c>
      <c r="L7" s="8" t="s">
        <v>3</v>
      </c>
      <c r="M7" s="8" t="s">
        <v>4</v>
      </c>
      <c r="N7" s="8" t="s">
        <v>5</v>
      </c>
      <c r="O7" s="762"/>
      <c r="P7" s="8" t="s">
        <v>2</v>
      </c>
      <c r="Q7" s="8" t="s">
        <v>3</v>
      </c>
      <c r="R7" s="8" t="s">
        <v>4</v>
      </c>
      <c r="S7" s="9" t="s">
        <v>5</v>
      </c>
    </row>
    <row r="8" spans="1:19" s="7" customFormat="1" ht="62.25">
      <c r="A8" s="6"/>
      <c r="B8" s="6" t="s">
        <v>98</v>
      </c>
      <c r="C8" s="18"/>
      <c r="D8" s="18">
        <f>E8+F8+G8+H8</f>
        <v>24239.441</v>
      </c>
      <c r="E8" s="18">
        <f>E9+E34+E39+E47+E75+E79+E85+E97+E108+E116+E133+E144+E153</f>
        <v>4270.098</v>
      </c>
      <c r="F8" s="18">
        <f>F9+F34+F39+F47+F75+F79+F85+F97+F108+F116+F133+F144+F153</f>
        <v>1664.724</v>
      </c>
      <c r="G8" s="18">
        <f>G9+G34+G39+G47+G75+G79+G85+G97+G108+G116+G133+G144+G153</f>
        <v>24.562</v>
      </c>
      <c r="H8" s="18">
        <f>H9+H34+H39+H47+H75+H79+H85+H97+H108+H116+H133+H144+H153</f>
        <v>18280.057</v>
      </c>
      <c r="I8" s="18">
        <f>I9+I34+I39+I47+I75+I79+I85+I97+I108+I116+I133+I144+I153</f>
        <v>0</v>
      </c>
      <c r="J8" s="18">
        <f>K8+L8+M8+N8</f>
        <v>9697.750000000002</v>
      </c>
      <c r="K8" s="18">
        <f>K9+K34+K39+K47+K75+K79+K85+K97+K108+K116+K133+K144+K153</f>
        <v>1283.4479999999999</v>
      </c>
      <c r="L8" s="18">
        <f>L9+L34+L39+L47+L75+L79+L85+L97+L108+L116+L133+L144+L153</f>
        <v>591.51</v>
      </c>
      <c r="M8" s="18">
        <f>M9+M34+M39+M47+M75+M79+M85+M97+M108+M116+M133+M144+M153</f>
        <v>2.229</v>
      </c>
      <c r="N8" s="18">
        <f>N9+N34+N39+N47+N75+N79+N85+N97+N108+N116+N133+N144+N153</f>
        <v>7820.563000000002</v>
      </c>
      <c r="O8" s="18">
        <f>P8+Q8+R8+S8</f>
        <v>9578.277000000002</v>
      </c>
      <c r="P8" s="18">
        <f>P9+P34+P39+P47+P75+P79+P85+P97+P108+P116+P133+P144+P153</f>
        <v>1164.22</v>
      </c>
      <c r="Q8" s="18">
        <f>Q9+Q34+Q39+Q47+Q75+Q79+Q85+Q97+Q108+Q116+Q133+Q144+Q153</f>
        <v>591.265</v>
      </c>
      <c r="R8" s="18">
        <f>R9+R34+R39+R47+R75+R79+R85+R97+R108+R116+R133+R144+R153</f>
        <v>2.229</v>
      </c>
      <c r="S8" s="18">
        <f>S9+S34+S39+S47+S75+S79+S85+S97+S108+S116+S133+S144+S153</f>
        <v>7820.563000000002</v>
      </c>
    </row>
    <row r="9" spans="1:19" s="17" customFormat="1" ht="39.75">
      <c r="A9" s="16"/>
      <c r="B9" s="27" t="s">
        <v>99</v>
      </c>
      <c r="C9" s="35"/>
      <c r="D9" s="37">
        <f>E9+F9+G9+H9</f>
        <v>3933.518</v>
      </c>
      <c r="E9" s="37">
        <f>E10+E12+E14+E18+E20+E26+E27+E28+E31+E33</f>
        <v>432.724</v>
      </c>
      <c r="F9" s="37">
        <f>F10+F12+F14+F18+F20+F26+F27+F28+F31+F33</f>
        <v>104.824</v>
      </c>
      <c r="G9" s="37">
        <f>G10+G12+G14+G18+G20+G26+G27+G28+G31+G33</f>
        <v>0</v>
      </c>
      <c r="H9" s="37">
        <f>H10+H12+H14+H18+H20+H26+H27+H28+H31+H33</f>
        <v>3395.97</v>
      </c>
      <c r="I9" s="37">
        <f>I10+I12+I14+I18+I20+I26+I27+I28+I31+I33</f>
        <v>0</v>
      </c>
      <c r="J9" s="37">
        <f>K9+L9+M9+N9</f>
        <v>1578.908</v>
      </c>
      <c r="K9" s="37">
        <f>K10+K12+K14+K18+K20+K26+K27+K28+K31+K33</f>
        <v>171.531</v>
      </c>
      <c r="L9" s="37">
        <f>L10+L12+L14+L18+L20+L26+L27+L28+L31+L33</f>
        <v>37.263</v>
      </c>
      <c r="M9" s="37">
        <f>M10+M12+M14+M18+M20+M26+M27+M28+M31+M33</f>
        <v>0</v>
      </c>
      <c r="N9" s="37">
        <f>N10+N12+N14+N18+N20+N26+N27+N28+N31+N33</f>
        <v>1370.1139999999998</v>
      </c>
      <c r="O9" s="37">
        <f>P9+Q9+R9+S9</f>
        <v>1559.4099999999999</v>
      </c>
      <c r="P9" s="37">
        <f>P10+P12+P14+P18+P20+P26+P27+P28+P31+P33</f>
        <v>152.03300000000002</v>
      </c>
      <c r="Q9" s="37">
        <f>Q10+Q12+Q14+Q18+Q20+Q26+Q27+Q28+Q31+Q33</f>
        <v>37.263</v>
      </c>
      <c r="R9" s="37">
        <f>R10+R12+R14+R18+R20+R26+R27+R28+R31+R33</f>
        <v>0</v>
      </c>
      <c r="S9" s="37">
        <f>S10+S12+S14+S18+S20+S26+S27+S28+S31+S33</f>
        <v>1370.1139999999998</v>
      </c>
    </row>
    <row r="10" spans="1:19" ht="39">
      <c r="A10" s="23"/>
      <c r="B10" s="20" t="s">
        <v>81</v>
      </c>
      <c r="C10" s="10"/>
      <c r="D10" s="11">
        <f>E10+F10+G10+H10</f>
        <v>132.107</v>
      </c>
      <c r="E10" s="11">
        <v>30.007</v>
      </c>
      <c r="F10" s="11">
        <f>F11</f>
        <v>3</v>
      </c>
      <c r="G10" s="11">
        <f>G11</f>
        <v>0</v>
      </c>
      <c r="H10" s="11">
        <f>H11</f>
        <v>99.1</v>
      </c>
      <c r="I10" s="11">
        <f>I11</f>
        <v>0</v>
      </c>
      <c r="J10" s="11">
        <f>K10+L10+M10+N10</f>
        <v>89.561</v>
      </c>
      <c r="K10" s="11">
        <f>K11</f>
        <v>47.481</v>
      </c>
      <c r="L10" s="11">
        <f>L11</f>
        <v>0.789</v>
      </c>
      <c r="M10" s="11">
        <f>M11</f>
        <v>0</v>
      </c>
      <c r="N10" s="11">
        <f>N11</f>
        <v>41.291</v>
      </c>
      <c r="O10" s="11">
        <f>P10+Q10+R10+S10</f>
        <v>82.238</v>
      </c>
      <c r="P10" s="11">
        <f>P11</f>
        <v>40.158</v>
      </c>
      <c r="Q10" s="11">
        <f>Q11</f>
        <v>0.789</v>
      </c>
      <c r="R10" s="11">
        <f>R11</f>
        <v>0</v>
      </c>
      <c r="S10" s="11">
        <f>S11</f>
        <v>41.291</v>
      </c>
    </row>
    <row r="11" spans="1:19" ht="26.25">
      <c r="A11" s="13"/>
      <c r="B11" s="13" t="s">
        <v>15</v>
      </c>
      <c r="C11" s="10"/>
      <c r="D11" s="11">
        <f aca="true" t="shared" si="0" ref="D11:D74">E11+F11+G11+H11</f>
        <v>132.107</v>
      </c>
      <c r="E11" s="11">
        <v>30.007</v>
      </c>
      <c r="F11" s="11">
        <v>3</v>
      </c>
      <c r="G11" s="11">
        <v>0</v>
      </c>
      <c r="H11" s="11">
        <v>99.1</v>
      </c>
      <c r="I11" s="11"/>
      <c r="J11" s="11">
        <f aca="true" t="shared" si="1" ref="J11:J74">K11+L11+M11+N11</f>
        <v>89.561</v>
      </c>
      <c r="K11" s="11">
        <v>47.481</v>
      </c>
      <c r="L11" s="11">
        <v>0.789</v>
      </c>
      <c r="M11" s="11">
        <v>0</v>
      </c>
      <c r="N11" s="11">
        <v>41.291</v>
      </c>
      <c r="O11" s="11">
        <f aca="true" t="shared" si="2" ref="O11:O74">P11+Q11+R11+S11</f>
        <v>82.238</v>
      </c>
      <c r="P11" s="11">
        <v>40.158</v>
      </c>
      <c r="Q11" s="11">
        <v>0.789</v>
      </c>
      <c r="R11" s="11">
        <v>0</v>
      </c>
      <c r="S11" s="11">
        <v>41.291</v>
      </c>
    </row>
    <row r="12" spans="1:19" ht="26.25">
      <c r="A12" s="23"/>
      <c r="B12" s="20" t="s">
        <v>82</v>
      </c>
      <c r="C12" s="10"/>
      <c r="D12" s="11">
        <v>0</v>
      </c>
      <c r="E12" s="11">
        <f>E13</f>
        <v>0</v>
      </c>
      <c r="F12" s="11">
        <f>F13</f>
        <v>0</v>
      </c>
      <c r="G12" s="11">
        <f>G13</f>
        <v>0</v>
      </c>
      <c r="H12" s="11">
        <f>H13</f>
        <v>0</v>
      </c>
      <c r="I12" s="11">
        <f>I13</f>
        <v>0</v>
      </c>
      <c r="J12" s="11">
        <f t="shared" si="1"/>
        <v>0</v>
      </c>
      <c r="K12" s="11">
        <f>K13</f>
        <v>0</v>
      </c>
      <c r="L12" s="11">
        <f>L13</f>
        <v>0</v>
      </c>
      <c r="M12" s="11">
        <f>M13</f>
        <v>0</v>
      </c>
      <c r="N12" s="11">
        <f>N13</f>
        <v>0</v>
      </c>
      <c r="O12" s="11">
        <f t="shared" si="2"/>
        <v>0</v>
      </c>
      <c r="P12" s="11">
        <f>P13</f>
        <v>0</v>
      </c>
      <c r="Q12" s="11">
        <f>Q13</f>
        <v>0</v>
      </c>
      <c r="R12" s="11">
        <f>R13</f>
        <v>0</v>
      </c>
      <c r="S12" s="11">
        <f>S13</f>
        <v>0</v>
      </c>
    </row>
    <row r="13" spans="1:19" ht="12.75">
      <c r="A13" s="13"/>
      <c r="B13" s="13" t="s">
        <v>16</v>
      </c>
      <c r="C13" s="10"/>
      <c r="D13" s="11">
        <v>0</v>
      </c>
      <c r="E13" s="11">
        <v>0</v>
      </c>
      <c r="F13" s="11">
        <v>0</v>
      </c>
      <c r="G13" s="11">
        <v>0</v>
      </c>
      <c r="H13" s="11">
        <v>0</v>
      </c>
      <c r="I13" s="11"/>
      <c r="J13" s="11">
        <v>0</v>
      </c>
      <c r="K13" s="11"/>
      <c r="L13" s="11"/>
      <c r="M13" s="11"/>
      <c r="N13" s="11">
        <v>0</v>
      </c>
      <c r="O13" s="11">
        <v>0</v>
      </c>
      <c r="P13" s="11">
        <v>0</v>
      </c>
      <c r="Q13" s="11">
        <v>0</v>
      </c>
      <c r="R13" s="11">
        <v>0</v>
      </c>
      <c r="S13" s="11">
        <v>0</v>
      </c>
    </row>
    <row r="14" spans="1:19" ht="39">
      <c r="A14" s="23"/>
      <c r="B14" s="20" t="s">
        <v>83</v>
      </c>
      <c r="C14" s="10"/>
      <c r="D14" s="11">
        <f t="shared" si="0"/>
        <v>456.796</v>
      </c>
      <c r="E14" s="11">
        <f>SUM(E15:E17)</f>
        <v>118.791</v>
      </c>
      <c r="F14" s="11">
        <f>SUM(F15:F17)</f>
        <v>36.255</v>
      </c>
      <c r="G14" s="11">
        <f>SUM(G15:G17)</f>
        <v>0</v>
      </c>
      <c r="H14" s="11">
        <f>SUM(H15:H17)</f>
        <v>301.75</v>
      </c>
      <c r="I14" s="11">
        <f>SUM(I15:I17)</f>
        <v>0</v>
      </c>
      <c r="J14" s="11">
        <f t="shared" si="1"/>
        <v>194.822</v>
      </c>
      <c r="K14" s="11">
        <f>SUM(K15:K17)</f>
        <v>50.189</v>
      </c>
      <c r="L14" s="11">
        <f>SUM(L15:L17)</f>
        <v>19</v>
      </c>
      <c r="M14" s="11">
        <f>SUM(M15:M17)</f>
        <v>0</v>
      </c>
      <c r="N14" s="11">
        <f>SUM(N15:N17)</f>
        <v>125.633</v>
      </c>
      <c r="O14" s="11">
        <f t="shared" si="2"/>
        <v>182.647</v>
      </c>
      <c r="P14" s="11">
        <f>SUM(P15:P17)</f>
        <v>38.014</v>
      </c>
      <c r="Q14" s="11">
        <f>SUM(Q15:Q17)</f>
        <v>19</v>
      </c>
      <c r="R14" s="11">
        <f>SUM(R15:R17)</f>
        <v>0</v>
      </c>
      <c r="S14" s="11">
        <f>SUM(S15:S17)</f>
        <v>125.633</v>
      </c>
    </row>
    <row r="15" spans="1:19" ht="39">
      <c r="A15" s="13"/>
      <c r="B15" s="13" t="s">
        <v>17</v>
      </c>
      <c r="C15" s="10"/>
      <c r="D15" s="11">
        <f t="shared" si="0"/>
        <v>22</v>
      </c>
      <c r="E15" s="11">
        <v>9.735</v>
      </c>
      <c r="F15" s="11">
        <v>0.515</v>
      </c>
      <c r="G15" s="11">
        <v>0</v>
      </c>
      <c r="H15" s="11">
        <v>11.75</v>
      </c>
      <c r="I15" s="11"/>
      <c r="J15" s="11">
        <f t="shared" si="1"/>
        <v>4.8</v>
      </c>
      <c r="K15" s="11"/>
      <c r="L15" s="11"/>
      <c r="M15" s="11"/>
      <c r="N15" s="11">
        <v>4.8</v>
      </c>
      <c r="O15" s="11">
        <f t="shared" si="2"/>
        <v>4.8</v>
      </c>
      <c r="P15" s="11"/>
      <c r="Q15" s="11"/>
      <c r="R15" s="11">
        <v>0</v>
      </c>
      <c r="S15" s="11">
        <v>4.8</v>
      </c>
    </row>
    <row r="16" spans="1:19" ht="26.25">
      <c r="A16" s="14"/>
      <c r="B16" s="13" t="s">
        <v>18</v>
      </c>
      <c r="C16" s="10"/>
      <c r="D16" s="11">
        <f t="shared" si="0"/>
        <v>434.796</v>
      </c>
      <c r="E16" s="11">
        <v>109.056</v>
      </c>
      <c r="F16" s="11">
        <v>35.74</v>
      </c>
      <c r="G16" s="11"/>
      <c r="H16" s="11">
        <v>290</v>
      </c>
      <c r="I16" s="11"/>
      <c r="J16" s="11">
        <f t="shared" si="1"/>
        <v>190.022</v>
      </c>
      <c r="K16" s="11">
        <v>50.189</v>
      </c>
      <c r="L16" s="11">
        <v>19</v>
      </c>
      <c r="M16" s="11">
        <v>0</v>
      </c>
      <c r="N16" s="11">
        <v>120.833</v>
      </c>
      <c r="O16" s="11">
        <v>177.846</v>
      </c>
      <c r="P16" s="11">
        <v>38.014</v>
      </c>
      <c r="Q16" s="11">
        <v>19</v>
      </c>
      <c r="R16" s="11">
        <v>0</v>
      </c>
      <c r="S16" s="11">
        <v>120.833</v>
      </c>
    </row>
    <row r="17" spans="1:19" ht="12.75">
      <c r="A17" s="14"/>
      <c r="B17" s="13" t="s">
        <v>19</v>
      </c>
      <c r="C17" s="10"/>
      <c r="D17" s="11">
        <f t="shared" si="0"/>
        <v>0</v>
      </c>
      <c r="E17" s="11">
        <v>0</v>
      </c>
      <c r="F17" s="11">
        <v>0</v>
      </c>
      <c r="G17" s="11">
        <v>0</v>
      </c>
      <c r="H17" s="11">
        <v>0</v>
      </c>
      <c r="I17" s="11">
        <v>0</v>
      </c>
      <c r="J17" s="11">
        <v>0</v>
      </c>
      <c r="K17" s="11">
        <v>0</v>
      </c>
      <c r="L17" s="11">
        <v>0</v>
      </c>
      <c r="M17" s="11">
        <v>0</v>
      </c>
      <c r="N17" s="11">
        <v>0</v>
      </c>
      <c r="O17" s="11">
        <v>0</v>
      </c>
      <c r="P17" s="11">
        <v>0</v>
      </c>
      <c r="Q17" s="11">
        <v>0</v>
      </c>
      <c r="R17" s="11">
        <v>0</v>
      </c>
      <c r="S17" s="11">
        <v>0</v>
      </c>
    </row>
    <row r="18" spans="1:19" ht="39">
      <c r="A18" s="23"/>
      <c r="B18" s="20" t="s">
        <v>84</v>
      </c>
      <c r="C18" s="10"/>
      <c r="D18" s="11">
        <f t="shared" si="0"/>
        <v>100</v>
      </c>
      <c r="E18" s="11">
        <f>E19</f>
        <v>40</v>
      </c>
      <c r="F18" s="11">
        <f>F19</f>
        <v>10</v>
      </c>
      <c r="G18" s="11">
        <f>G19</f>
        <v>0</v>
      </c>
      <c r="H18" s="11">
        <f>H19</f>
        <v>50</v>
      </c>
      <c r="I18" s="11">
        <f>I19</f>
        <v>0</v>
      </c>
      <c r="J18" s="11">
        <f t="shared" si="1"/>
        <v>20.8</v>
      </c>
      <c r="K18" s="11">
        <f>K19</f>
        <v>0</v>
      </c>
      <c r="L18" s="11">
        <f>L19</f>
        <v>0</v>
      </c>
      <c r="M18" s="11">
        <f>M19</f>
        <v>0</v>
      </c>
      <c r="N18" s="11">
        <f>N19</f>
        <v>20.8</v>
      </c>
      <c r="O18" s="11">
        <f t="shared" si="2"/>
        <v>20.8</v>
      </c>
      <c r="P18" s="11">
        <f>P19</f>
        <v>0</v>
      </c>
      <c r="Q18" s="11">
        <f>Q19</f>
        <v>0</v>
      </c>
      <c r="R18" s="11">
        <f>R19</f>
        <v>0</v>
      </c>
      <c r="S18" s="11">
        <f>S19</f>
        <v>20.8</v>
      </c>
    </row>
    <row r="19" spans="1:19" ht="26.25">
      <c r="A19" s="12"/>
      <c r="B19" s="13" t="s">
        <v>20</v>
      </c>
      <c r="C19" s="10"/>
      <c r="D19" s="11">
        <f t="shared" si="0"/>
        <v>100</v>
      </c>
      <c r="E19" s="11">
        <v>40</v>
      </c>
      <c r="F19" s="11">
        <v>10</v>
      </c>
      <c r="G19" s="11">
        <v>0</v>
      </c>
      <c r="H19" s="11">
        <v>50</v>
      </c>
      <c r="I19" s="11"/>
      <c r="J19" s="11">
        <f t="shared" si="1"/>
        <v>20.8</v>
      </c>
      <c r="K19" s="11">
        <v>0</v>
      </c>
      <c r="L19" s="11">
        <v>0</v>
      </c>
      <c r="M19" s="11">
        <v>0</v>
      </c>
      <c r="N19" s="11">
        <v>20.8</v>
      </c>
      <c r="O19" s="11">
        <f t="shared" si="2"/>
        <v>20.8</v>
      </c>
      <c r="P19" s="11">
        <v>0</v>
      </c>
      <c r="Q19" s="11">
        <v>0</v>
      </c>
      <c r="R19" s="11">
        <v>0</v>
      </c>
      <c r="S19" s="11">
        <v>20.8</v>
      </c>
    </row>
    <row r="20" spans="1:19" ht="39">
      <c r="A20" s="30"/>
      <c r="B20" s="20" t="s">
        <v>85</v>
      </c>
      <c r="C20" s="10"/>
      <c r="D20" s="11">
        <f t="shared" si="0"/>
        <v>2901.7</v>
      </c>
      <c r="E20" s="11">
        <f>SUM(E21:E25)</f>
        <v>60</v>
      </c>
      <c r="F20" s="11">
        <f>SUM(F21:F25)</f>
        <v>38</v>
      </c>
      <c r="G20" s="11">
        <f>SUM(G21:G25)</f>
        <v>0</v>
      </c>
      <c r="H20" s="11">
        <f>SUM(H21:H25)</f>
        <v>2803.7</v>
      </c>
      <c r="I20" s="11">
        <f>SUM(I21:I25)</f>
        <v>0</v>
      </c>
      <c r="J20" s="11">
        <f t="shared" si="1"/>
        <v>1124.301</v>
      </c>
      <c r="K20" s="11">
        <f>SUM(K21:K25)</f>
        <v>0</v>
      </c>
      <c r="L20" s="11">
        <f>SUM(L21:L25)</f>
        <v>0</v>
      </c>
      <c r="M20" s="11">
        <f>SUM(M21:M25)</f>
        <v>0</v>
      </c>
      <c r="N20" s="11">
        <v>1124.301</v>
      </c>
      <c r="O20" s="11">
        <f t="shared" si="2"/>
        <v>1124.301</v>
      </c>
      <c r="P20" s="11">
        <f>SUM(P21:P25)</f>
        <v>0</v>
      </c>
      <c r="Q20" s="11">
        <f>SUM(Q21:Q25)</f>
        <v>0</v>
      </c>
      <c r="R20" s="11">
        <f>SUM(R21:R25)</f>
        <v>0</v>
      </c>
      <c r="S20" s="11">
        <v>1124.301</v>
      </c>
    </row>
    <row r="21" spans="1:19" ht="39">
      <c r="A21" s="13"/>
      <c r="B21" s="15" t="s">
        <v>21</v>
      </c>
      <c r="C21" s="10"/>
      <c r="D21" s="11">
        <f t="shared" si="0"/>
        <v>0</v>
      </c>
      <c r="E21" s="11"/>
      <c r="F21" s="11"/>
      <c r="G21" s="11"/>
      <c r="H21" s="11"/>
      <c r="I21" s="11"/>
      <c r="J21" s="11">
        <f t="shared" si="1"/>
        <v>0</v>
      </c>
      <c r="K21" s="11"/>
      <c r="L21" s="11"/>
      <c r="M21" s="11"/>
      <c r="N21" s="11"/>
      <c r="O21" s="11">
        <f t="shared" si="2"/>
        <v>0</v>
      </c>
      <c r="P21" s="11"/>
      <c r="Q21" s="11"/>
      <c r="R21" s="11"/>
      <c r="S21" s="11"/>
    </row>
    <row r="22" spans="1:19" ht="52.5">
      <c r="A22" s="13"/>
      <c r="B22" s="15" t="s">
        <v>22</v>
      </c>
      <c r="C22" s="10"/>
      <c r="D22" s="11">
        <f t="shared" si="0"/>
        <v>195</v>
      </c>
      <c r="E22" s="11">
        <v>36</v>
      </c>
      <c r="F22" s="11">
        <v>9</v>
      </c>
      <c r="G22" s="11">
        <v>0</v>
      </c>
      <c r="H22" s="11">
        <v>150</v>
      </c>
      <c r="I22" s="11"/>
      <c r="J22" s="11">
        <f t="shared" si="1"/>
        <v>62.5</v>
      </c>
      <c r="K22" s="11">
        <v>0</v>
      </c>
      <c r="L22" s="11">
        <v>0</v>
      </c>
      <c r="M22" s="11">
        <v>0</v>
      </c>
      <c r="N22" s="11">
        <v>62.5</v>
      </c>
      <c r="O22" s="11">
        <v>0</v>
      </c>
      <c r="P22" s="11">
        <v>0</v>
      </c>
      <c r="Q22" s="11">
        <v>0</v>
      </c>
      <c r="R22" s="11">
        <v>0</v>
      </c>
      <c r="S22" s="11">
        <v>62.5</v>
      </c>
    </row>
    <row r="23" spans="1:19" ht="26.25">
      <c r="A23" s="14"/>
      <c r="B23" s="13" t="s">
        <v>23</v>
      </c>
      <c r="C23" s="10"/>
      <c r="D23" s="11">
        <f t="shared" si="0"/>
        <v>1947</v>
      </c>
      <c r="E23" s="11">
        <v>0</v>
      </c>
      <c r="F23" s="11">
        <v>20</v>
      </c>
      <c r="G23" s="11">
        <v>0</v>
      </c>
      <c r="H23" s="11">
        <v>1927</v>
      </c>
      <c r="I23" s="11"/>
      <c r="J23" s="11">
        <f t="shared" si="1"/>
        <v>802.916</v>
      </c>
      <c r="K23" s="11">
        <v>0</v>
      </c>
      <c r="L23" s="11">
        <v>0</v>
      </c>
      <c r="M23" s="11">
        <v>0</v>
      </c>
      <c r="N23" s="11">
        <v>802.916</v>
      </c>
      <c r="O23" s="11">
        <f t="shared" si="2"/>
        <v>802.916</v>
      </c>
      <c r="P23" s="11">
        <v>0</v>
      </c>
      <c r="Q23" s="11">
        <v>0</v>
      </c>
      <c r="R23" s="11">
        <v>0</v>
      </c>
      <c r="S23" s="11">
        <v>802.916</v>
      </c>
    </row>
    <row r="24" spans="1:19" ht="39">
      <c r="A24" s="14"/>
      <c r="B24" s="13" t="s">
        <v>24</v>
      </c>
      <c r="C24" s="10"/>
      <c r="D24" s="11">
        <f t="shared" si="0"/>
        <v>120.5</v>
      </c>
      <c r="E24" s="11">
        <v>24</v>
      </c>
      <c r="F24" s="11">
        <v>2</v>
      </c>
      <c r="G24" s="11">
        <v>0</v>
      </c>
      <c r="H24" s="11">
        <v>94.5</v>
      </c>
      <c r="I24" s="11"/>
      <c r="J24" s="11">
        <f t="shared" si="1"/>
        <v>39.375</v>
      </c>
      <c r="K24" s="11">
        <v>0</v>
      </c>
      <c r="L24" s="11">
        <v>0</v>
      </c>
      <c r="M24" s="11">
        <v>0</v>
      </c>
      <c r="N24" s="11">
        <v>39.375</v>
      </c>
      <c r="O24" s="11">
        <f t="shared" si="2"/>
        <v>39.375</v>
      </c>
      <c r="P24" s="11">
        <v>0</v>
      </c>
      <c r="Q24" s="11">
        <v>0</v>
      </c>
      <c r="R24" s="11">
        <v>0</v>
      </c>
      <c r="S24" s="11">
        <v>39.375</v>
      </c>
    </row>
    <row r="25" spans="1:19" ht="39">
      <c r="A25" s="14"/>
      <c r="B25" s="13" t="s">
        <v>25</v>
      </c>
      <c r="C25" s="10"/>
      <c r="D25" s="11">
        <f t="shared" si="0"/>
        <v>639.2</v>
      </c>
      <c r="E25" s="11"/>
      <c r="F25" s="11">
        <v>7</v>
      </c>
      <c r="G25" s="11">
        <v>0</v>
      </c>
      <c r="H25" s="11">
        <v>632.2</v>
      </c>
      <c r="I25" s="11"/>
      <c r="J25" s="11">
        <f t="shared" si="1"/>
        <v>219.513</v>
      </c>
      <c r="K25" s="11">
        <v>0</v>
      </c>
      <c r="L25" s="11">
        <v>0</v>
      </c>
      <c r="M25" s="11">
        <v>0</v>
      </c>
      <c r="N25" s="11">
        <v>219.513</v>
      </c>
      <c r="O25" s="11">
        <f t="shared" si="2"/>
        <v>219.513</v>
      </c>
      <c r="P25" s="11">
        <v>0</v>
      </c>
      <c r="Q25" s="11">
        <v>0</v>
      </c>
      <c r="R25" s="11">
        <v>0</v>
      </c>
      <c r="S25" s="11">
        <v>219.513</v>
      </c>
    </row>
    <row r="26" spans="1:19" ht="26.25">
      <c r="A26" s="23"/>
      <c r="B26" s="20" t="s">
        <v>86</v>
      </c>
      <c r="C26" s="10"/>
      <c r="D26" s="11">
        <f t="shared" si="0"/>
        <v>3</v>
      </c>
      <c r="E26" s="11"/>
      <c r="F26" s="11">
        <v>1</v>
      </c>
      <c r="G26" s="11">
        <v>0</v>
      </c>
      <c r="H26" s="11">
        <v>2</v>
      </c>
      <c r="I26" s="11"/>
      <c r="J26" s="11">
        <f t="shared" si="1"/>
        <v>0</v>
      </c>
      <c r="K26" s="11">
        <v>0</v>
      </c>
      <c r="L26" s="11">
        <v>0</v>
      </c>
      <c r="M26" s="11">
        <v>0</v>
      </c>
      <c r="N26" s="11">
        <v>0</v>
      </c>
      <c r="O26" s="11">
        <f t="shared" si="2"/>
        <v>0</v>
      </c>
      <c r="P26" s="11">
        <v>0</v>
      </c>
      <c r="Q26" s="11">
        <v>0</v>
      </c>
      <c r="R26" s="11">
        <v>0</v>
      </c>
      <c r="S26" s="11">
        <v>0</v>
      </c>
    </row>
    <row r="27" spans="1:19" ht="26.25">
      <c r="A27" s="23"/>
      <c r="B27" s="20" t="s">
        <v>87</v>
      </c>
      <c r="C27" s="10"/>
      <c r="D27" s="11">
        <f t="shared" si="0"/>
        <v>0</v>
      </c>
      <c r="E27" s="11">
        <v>0</v>
      </c>
      <c r="F27" s="11">
        <v>0</v>
      </c>
      <c r="G27" s="11">
        <v>0</v>
      </c>
      <c r="H27" s="11">
        <v>0</v>
      </c>
      <c r="I27" s="11"/>
      <c r="J27" s="11">
        <f t="shared" si="1"/>
        <v>0</v>
      </c>
      <c r="K27" s="11">
        <v>0</v>
      </c>
      <c r="L27" s="11">
        <v>0</v>
      </c>
      <c r="M27" s="11">
        <v>0</v>
      </c>
      <c r="N27" s="11">
        <v>0</v>
      </c>
      <c r="O27" s="11">
        <f t="shared" si="2"/>
        <v>0</v>
      </c>
      <c r="P27" s="11">
        <v>0</v>
      </c>
      <c r="Q27" s="11">
        <v>0</v>
      </c>
      <c r="R27" s="11">
        <v>0</v>
      </c>
      <c r="S27" s="11">
        <v>0</v>
      </c>
    </row>
    <row r="28" spans="1:19" ht="39">
      <c r="A28" s="23"/>
      <c r="B28" s="20" t="s">
        <v>88</v>
      </c>
      <c r="C28" s="10"/>
      <c r="D28" s="11">
        <f t="shared" si="0"/>
        <v>232.07500000000002</v>
      </c>
      <c r="E28" s="11">
        <f>E29+E30</f>
        <v>138.972</v>
      </c>
      <c r="F28" s="11">
        <f>F29+F30</f>
        <v>9.203</v>
      </c>
      <c r="G28" s="11">
        <f>G29+G30</f>
        <v>0</v>
      </c>
      <c r="H28" s="11">
        <f>H29+H30</f>
        <v>83.9</v>
      </c>
      <c r="I28" s="11">
        <f>I29+I30</f>
        <v>0</v>
      </c>
      <c r="J28" s="11">
        <f t="shared" si="1"/>
        <v>123.475</v>
      </c>
      <c r="K28" s="11">
        <v>73.861</v>
      </c>
      <c r="L28" s="11">
        <v>14.657</v>
      </c>
      <c r="M28" s="11">
        <f>M29+M30</f>
        <v>0</v>
      </c>
      <c r="N28" s="11">
        <v>34.957</v>
      </c>
      <c r="O28" s="11">
        <f t="shared" si="2"/>
        <v>123.475</v>
      </c>
      <c r="P28" s="11">
        <v>73.861</v>
      </c>
      <c r="Q28" s="11">
        <v>14.657</v>
      </c>
      <c r="R28" s="11">
        <f>R29+R30</f>
        <v>0</v>
      </c>
      <c r="S28" s="11">
        <v>34.957</v>
      </c>
    </row>
    <row r="29" spans="1:19" ht="39">
      <c r="A29" s="13"/>
      <c r="B29" s="13" t="s">
        <v>26</v>
      </c>
      <c r="C29" s="10"/>
      <c r="D29" s="11">
        <f t="shared" si="0"/>
        <v>69.297</v>
      </c>
      <c r="E29" s="11">
        <v>37.394</v>
      </c>
      <c r="F29" s="11">
        <v>4.203</v>
      </c>
      <c r="G29" s="11">
        <v>0</v>
      </c>
      <c r="H29" s="11">
        <v>27.7</v>
      </c>
      <c r="I29" s="11"/>
      <c r="J29" s="11">
        <f t="shared" si="1"/>
        <v>53.138000000000005</v>
      </c>
      <c r="K29" s="11">
        <v>37.394</v>
      </c>
      <c r="L29" s="11">
        <v>4.203</v>
      </c>
      <c r="M29" s="11">
        <v>0</v>
      </c>
      <c r="N29" s="11">
        <v>11.541</v>
      </c>
      <c r="O29" s="11">
        <f t="shared" si="2"/>
        <v>53.138000000000005</v>
      </c>
      <c r="P29" s="11">
        <v>37.394</v>
      </c>
      <c r="Q29" s="11">
        <v>4.203</v>
      </c>
      <c r="R29" s="11">
        <v>0</v>
      </c>
      <c r="S29" s="11">
        <v>11.541</v>
      </c>
    </row>
    <row r="30" spans="1:19" ht="52.5">
      <c r="A30" s="13"/>
      <c r="B30" s="13" t="s">
        <v>27</v>
      </c>
      <c r="C30" s="10"/>
      <c r="D30" s="11">
        <f t="shared" si="0"/>
        <v>162.77800000000002</v>
      </c>
      <c r="E30" s="11">
        <v>101.578</v>
      </c>
      <c r="F30" s="11">
        <v>5</v>
      </c>
      <c r="G30" s="11">
        <v>0</v>
      </c>
      <c r="H30" s="11">
        <v>56.2</v>
      </c>
      <c r="I30" s="11"/>
      <c r="J30" s="11">
        <f t="shared" si="1"/>
        <v>70.337</v>
      </c>
      <c r="K30" s="11">
        <v>36.468</v>
      </c>
      <c r="L30" s="11">
        <v>10.453</v>
      </c>
      <c r="M30" s="11">
        <v>0</v>
      </c>
      <c r="N30" s="11">
        <v>23.416</v>
      </c>
      <c r="O30" s="11">
        <f t="shared" si="2"/>
        <v>70.337</v>
      </c>
      <c r="P30" s="11">
        <v>36.468</v>
      </c>
      <c r="Q30" s="11">
        <v>10.453</v>
      </c>
      <c r="R30" s="11">
        <v>0</v>
      </c>
      <c r="S30" s="11">
        <v>23.416</v>
      </c>
    </row>
    <row r="31" spans="1:19" ht="26.25">
      <c r="A31" s="23"/>
      <c r="B31" s="20" t="s">
        <v>89</v>
      </c>
      <c r="C31" s="10"/>
      <c r="D31" s="11">
        <f t="shared" si="0"/>
        <v>94.64</v>
      </c>
      <c r="E31" s="11">
        <f>E32</f>
        <v>44.954</v>
      </c>
      <c r="F31" s="11">
        <f>F32</f>
        <v>2.366</v>
      </c>
      <c r="G31" s="11">
        <f>G32</f>
        <v>0</v>
      </c>
      <c r="H31" s="11">
        <f>H32</f>
        <v>47.32</v>
      </c>
      <c r="I31" s="11">
        <f>I32</f>
        <v>0</v>
      </c>
      <c r="J31" s="11">
        <f t="shared" si="1"/>
        <v>19.716</v>
      </c>
      <c r="K31" s="11">
        <f>K32</f>
        <v>0</v>
      </c>
      <c r="L31" s="11">
        <f>L32</f>
        <v>0</v>
      </c>
      <c r="M31" s="11">
        <f>M32</f>
        <v>0</v>
      </c>
      <c r="N31" s="11">
        <f>N32</f>
        <v>19.716</v>
      </c>
      <c r="O31" s="11">
        <f t="shared" si="2"/>
        <v>19.716</v>
      </c>
      <c r="P31" s="11">
        <f>P32</f>
        <v>0</v>
      </c>
      <c r="Q31" s="11">
        <f>Q32</f>
        <v>0</v>
      </c>
      <c r="R31" s="11">
        <f>R32</f>
        <v>0</v>
      </c>
      <c r="S31" s="11">
        <f>S32</f>
        <v>19.716</v>
      </c>
    </row>
    <row r="32" spans="1:19" ht="39">
      <c r="A32" s="13"/>
      <c r="B32" s="13" t="s">
        <v>28</v>
      </c>
      <c r="C32" s="10"/>
      <c r="D32" s="11">
        <f t="shared" si="0"/>
        <v>94.64</v>
      </c>
      <c r="E32" s="11">
        <v>44.954</v>
      </c>
      <c r="F32" s="11">
        <v>2.366</v>
      </c>
      <c r="G32" s="11">
        <v>0</v>
      </c>
      <c r="H32" s="11">
        <v>47.32</v>
      </c>
      <c r="I32" s="11"/>
      <c r="J32" s="11">
        <f t="shared" si="1"/>
        <v>19.716</v>
      </c>
      <c r="K32" s="11">
        <v>0</v>
      </c>
      <c r="L32" s="11">
        <v>0</v>
      </c>
      <c r="M32" s="11">
        <v>0</v>
      </c>
      <c r="N32" s="11">
        <v>19.716</v>
      </c>
      <c r="O32" s="11">
        <f t="shared" si="2"/>
        <v>19.716</v>
      </c>
      <c r="P32" s="11">
        <v>0</v>
      </c>
      <c r="Q32" s="11">
        <v>0</v>
      </c>
      <c r="R32" s="11">
        <v>0</v>
      </c>
      <c r="S32" s="11">
        <v>19.716</v>
      </c>
    </row>
    <row r="33" spans="1:19" ht="26.25">
      <c r="A33" s="23"/>
      <c r="B33" s="20" t="s">
        <v>90</v>
      </c>
      <c r="C33" s="10"/>
      <c r="D33" s="11">
        <f t="shared" si="0"/>
        <v>13.2</v>
      </c>
      <c r="E33" s="11">
        <v>0</v>
      </c>
      <c r="F33" s="11">
        <v>5</v>
      </c>
      <c r="G33" s="11">
        <v>0</v>
      </c>
      <c r="H33" s="11">
        <v>8.2</v>
      </c>
      <c r="I33" s="11"/>
      <c r="J33" s="11">
        <f t="shared" si="1"/>
        <v>6.2330000000000005</v>
      </c>
      <c r="K33" s="11">
        <v>0</v>
      </c>
      <c r="L33" s="11">
        <v>2.817</v>
      </c>
      <c r="M33" s="11">
        <v>0</v>
      </c>
      <c r="N33" s="11">
        <v>3.416</v>
      </c>
      <c r="O33" s="11">
        <f t="shared" si="2"/>
        <v>6.2330000000000005</v>
      </c>
      <c r="P33" s="11">
        <v>0</v>
      </c>
      <c r="Q33" s="11">
        <v>2.817</v>
      </c>
      <c r="R33" s="11">
        <v>0</v>
      </c>
      <c r="S33" s="11">
        <v>3.416</v>
      </c>
    </row>
    <row r="34" spans="1:19" s="17" customFormat="1" ht="39.75">
      <c r="A34" s="16"/>
      <c r="B34" s="27" t="s">
        <v>100</v>
      </c>
      <c r="C34" s="35"/>
      <c r="D34" s="34">
        <f t="shared" si="0"/>
        <v>415</v>
      </c>
      <c r="E34" s="37">
        <f>E35+E37</f>
        <v>52</v>
      </c>
      <c r="F34" s="37">
        <f>F35+F37</f>
        <v>13</v>
      </c>
      <c r="G34" s="37">
        <f>G35+G37</f>
        <v>0</v>
      </c>
      <c r="H34" s="37">
        <f>H35+H37</f>
        <v>350</v>
      </c>
      <c r="I34" s="37">
        <f>I35+I37</f>
        <v>0</v>
      </c>
      <c r="J34" s="34">
        <f t="shared" si="1"/>
        <v>238.833</v>
      </c>
      <c r="K34" s="37">
        <f>K35+K37</f>
        <v>0</v>
      </c>
      <c r="L34" s="37">
        <f>L35+L37</f>
        <v>93</v>
      </c>
      <c r="M34" s="37">
        <f>M35+M37</f>
        <v>0</v>
      </c>
      <c r="N34" s="37">
        <f>N35+N37</f>
        <v>145.833</v>
      </c>
      <c r="O34" s="34">
        <f t="shared" si="2"/>
        <v>238.833</v>
      </c>
      <c r="P34" s="37">
        <f>P35+P37</f>
        <v>0</v>
      </c>
      <c r="Q34" s="37">
        <f>Q35+Q37</f>
        <v>93</v>
      </c>
      <c r="R34" s="37">
        <f>R35+R37</f>
        <v>0</v>
      </c>
      <c r="S34" s="37">
        <f>S35+S37</f>
        <v>145.833</v>
      </c>
    </row>
    <row r="35" spans="1:19" ht="39">
      <c r="A35" s="12"/>
      <c r="B35" s="20" t="s">
        <v>91</v>
      </c>
      <c r="C35" s="10"/>
      <c r="D35" s="11">
        <f t="shared" si="0"/>
        <v>0</v>
      </c>
      <c r="E35" s="11">
        <f>E36</f>
        <v>0</v>
      </c>
      <c r="F35" s="11">
        <f>F36</f>
        <v>0</v>
      </c>
      <c r="G35" s="11">
        <f>G36</f>
        <v>0</v>
      </c>
      <c r="H35" s="11">
        <f>H36</f>
        <v>0</v>
      </c>
      <c r="I35" s="11">
        <f>I36</f>
        <v>0</v>
      </c>
      <c r="J35" s="11">
        <f t="shared" si="1"/>
        <v>0</v>
      </c>
      <c r="K35" s="11">
        <f>K36</f>
        <v>0</v>
      </c>
      <c r="L35" s="11">
        <f>L36</f>
        <v>0</v>
      </c>
      <c r="M35" s="11">
        <f>M36</f>
        <v>0</v>
      </c>
      <c r="N35" s="11">
        <f>N36</f>
        <v>0</v>
      </c>
      <c r="O35" s="11">
        <f t="shared" si="2"/>
        <v>0</v>
      </c>
      <c r="P35" s="11">
        <f>P36</f>
        <v>0</v>
      </c>
      <c r="Q35" s="11">
        <f>Q36</f>
        <v>0</v>
      </c>
      <c r="R35" s="11">
        <f>R36</f>
        <v>0</v>
      </c>
      <c r="S35" s="11">
        <f>S36</f>
        <v>0</v>
      </c>
    </row>
    <row r="36" spans="1:19" ht="12.75">
      <c r="A36" s="13"/>
      <c r="B36" s="13" t="s">
        <v>29</v>
      </c>
      <c r="C36" s="10"/>
      <c r="D36" s="11">
        <v>0</v>
      </c>
      <c r="E36" s="11">
        <v>0</v>
      </c>
      <c r="F36" s="11">
        <v>0</v>
      </c>
      <c r="G36" s="11">
        <v>0</v>
      </c>
      <c r="H36" s="11">
        <v>0</v>
      </c>
      <c r="I36" s="11"/>
      <c r="J36" s="11">
        <v>0</v>
      </c>
      <c r="K36" s="11">
        <v>0</v>
      </c>
      <c r="L36" s="11">
        <v>0</v>
      </c>
      <c r="M36" s="11">
        <v>0</v>
      </c>
      <c r="N36" s="11">
        <v>0</v>
      </c>
      <c r="O36" s="11">
        <f t="shared" si="2"/>
        <v>0</v>
      </c>
      <c r="P36" s="11">
        <v>0</v>
      </c>
      <c r="Q36" s="11">
        <v>0</v>
      </c>
      <c r="R36" s="11">
        <v>0</v>
      </c>
      <c r="S36" s="11">
        <v>0</v>
      </c>
    </row>
    <row r="37" spans="1:19" ht="52.5">
      <c r="A37" s="12"/>
      <c r="B37" s="20" t="s">
        <v>92</v>
      </c>
      <c r="C37" s="10"/>
      <c r="D37" s="11">
        <f t="shared" si="0"/>
        <v>415</v>
      </c>
      <c r="E37" s="11">
        <f>E38</f>
        <v>52</v>
      </c>
      <c r="F37" s="11">
        <f>F38</f>
        <v>13</v>
      </c>
      <c r="G37" s="11">
        <f>G38</f>
        <v>0</v>
      </c>
      <c r="H37" s="11">
        <f>H38</f>
        <v>350</v>
      </c>
      <c r="I37" s="11">
        <f>I38</f>
        <v>0</v>
      </c>
      <c r="J37" s="11">
        <f t="shared" si="1"/>
        <v>238.833</v>
      </c>
      <c r="K37" s="11">
        <f>K38</f>
        <v>0</v>
      </c>
      <c r="L37" s="11">
        <f>L38</f>
        <v>93</v>
      </c>
      <c r="M37" s="11">
        <f>M38</f>
        <v>0</v>
      </c>
      <c r="N37" s="11">
        <v>145.833</v>
      </c>
      <c r="O37" s="11">
        <f t="shared" si="2"/>
        <v>238.833</v>
      </c>
      <c r="P37" s="11">
        <f>P38</f>
        <v>0</v>
      </c>
      <c r="Q37" s="11">
        <f>Q38</f>
        <v>93</v>
      </c>
      <c r="R37" s="11">
        <f>R38</f>
        <v>0</v>
      </c>
      <c r="S37" s="11">
        <v>145.833</v>
      </c>
    </row>
    <row r="38" spans="1:19" ht="12.75">
      <c r="A38" s="13"/>
      <c r="B38" s="15" t="s">
        <v>30</v>
      </c>
      <c r="C38" s="10"/>
      <c r="D38" s="11">
        <f t="shared" si="0"/>
        <v>415</v>
      </c>
      <c r="E38" s="11">
        <v>52</v>
      </c>
      <c r="F38" s="11">
        <v>13</v>
      </c>
      <c r="G38" s="11">
        <v>0</v>
      </c>
      <c r="H38" s="11">
        <v>350</v>
      </c>
      <c r="I38" s="11"/>
      <c r="J38" s="11">
        <f t="shared" si="1"/>
        <v>238.833</v>
      </c>
      <c r="K38" s="11">
        <v>0</v>
      </c>
      <c r="L38" s="11">
        <v>93</v>
      </c>
      <c r="M38" s="11">
        <v>0</v>
      </c>
      <c r="N38" s="11">
        <v>145.833</v>
      </c>
      <c r="O38" s="11">
        <f t="shared" si="2"/>
        <v>238.833</v>
      </c>
      <c r="P38" s="11">
        <v>0</v>
      </c>
      <c r="Q38" s="11">
        <v>93</v>
      </c>
      <c r="R38" s="11">
        <v>0</v>
      </c>
      <c r="S38" s="11">
        <v>145.833</v>
      </c>
    </row>
    <row r="39" spans="1:19" s="17" customFormat="1" ht="27">
      <c r="A39" s="19"/>
      <c r="B39" s="27" t="s">
        <v>101</v>
      </c>
      <c r="C39" s="35"/>
      <c r="D39" s="34">
        <f t="shared" si="0"/>
        <v>1054.085</v>
      </c>
      <c r="E39" s="37">
        <f>E40+E41+E42+E45+E46</f>
        <v>143.446</v>
      </c>
      <c r="F39" s="37">
        <f>F40+F41+F42+F45+F46</f>
        <v>59.759</v>
      </c>
      <c r="G39" s="37">
        <f>G40+G41+G42+G45+G46</f>
        <v>0</v>
      </c>
      <c r="H39" s="37">
        <f>H40+H41+H42+H45+H46</f>
        <v>850.88</v>
      </c>
      <c r="I39" s="37">
        <f>I40+I41+I42+I45+I46</f>
        <v>0</v>
      </c>
      <c r="J39" s="34">
        <f t="shared" si="1"/>
        <v>521.3199999999999</v>
      </c>
      <c r="K39" s="37">
        <f>K40+K41+K42+K45+K46</f>
        <v>142.827</v>
      </c>
      <c r="L39" s="37">
        <f>L40+L41+L42+L45+L46</f>
        <v>24</v>
      </c>
      <c r="M39" s="37">
        <f>M40+M41+M42+M45+M46</f>
        <v>0</v>
      </c>
      <c r="N39" s="37">
        <f>N40+N41+N42+N45+N46</f>
        <v>354.493</v>
      </c>
      <c r="O39" s="34">
        <f t="shared" si="2"/>
        <v>452.376</v>
      </c>
      <c r="P39" s="37">
        <f>P40+P41+P42+P45+P46</f>
        <v>73.883</v>
      </c>
      <c r="Q39" s="37">
        <f>Q40+Q41+Q42+Q45+Q46</f>
        <v>24</v>
      </c>
      <c r="R39" s="37">
        <f>R40+R41+R42+R45+R46</f>
        <v>0</v>
      </c>
      <c r="S39" s="37">
        <f>S40+S41+S42+S45+S46</f>
        <v>354.493</v>
      </c>
    </row>
    <row r="40" spans="1:19" ht="26.25">
      <c r="A40" s="13"/>
      <c r="B40" s="21" t="s">
        <v>93</v>
      </c>
      <c r="C40" s="10"/>
      <c r="D40" s="11">
        <f t="shared" si="0"/>
        <v>989.8</v>
      </c>
      <c r="E40" s="11">
        <v>143.446</v>
      </c>
      <c r="F40" s="11">
        <v>31.95</v>
      </c>
      <c r="G40" s="11">
        <v>0</v>
      </c>
      <c r="H40" s="11">
        <v>814.404</v>
      </c>
      <c r="I40" s="11"/>
      <c r="J40" s="11">
        <f t="shared" si="1"/>
        <v>506.122</v>
      </c>
      <c r="K40" s="11">
        <v>142.827</v>
      </c>
      <c r="L40" s="11">
        <v>24</v>
      </c>
      <c r="M40" s="11">
        <v>0</v>
      </c>
      <c r="N40" s="11">
        <v>339.295</v>
      </c>
      <c r="O40" s="11">
        <f t="shared" si="2"/>
        <v>437.178</v>
      </c>
      <c r="P40" s="11">
        <v>73.883</v>
      </c>
      <c r="Q40" s="11">
        <v>24</v>
      </c>
      <c r="R40" s="11">
        <v>0</v>
      </c>
      <c r="S40" s="11">
        <v>339.295</v>
      </c>
    </row>
    <row r="41" spans="1:19" ht="52.5">
      <c r="A41" s="13"/>
      <c r="B41" s="21" t="s">
        <v>95</v>
      </c>
      <c r="C41" s="10"/>
      <c r="D41" s="11">
        <f t="shared" si="0"/>
        <v>64.285</v>
      </c>
      <c r="E41" s="11">
        <v>0</v>
      </c>
      <c r="F41" s="11">
        <v>27.809</v>
      </c>
      <c r="G41" s="11">
        <v>0</v>
      </c>
      <c r="H41" s="11">
        <v>36.476</v>
      </c>
      <c r="I41" s="11"/>
      <c r="J41" s="11">
        <f t="shared" si="1"/>
        <v>0</v>
      </c>
      <c r="K41" s="11"/>
      <c r="L41" s="11"/>
      <c r="M41" s="11"/>
      <c r="N41" s="11"/>
      <c r="O41" s="11">
        <f t="shared" si="2"/>
        <v>0</v>
      </c>
      <c r="P41" s="11"/>
      <c r="Q41" s="11"/>
      <c r="R41" s="11"/>
      <c r="S41" s="11"/>
    </row>
    <row r="42" spans="1:19" ht="26.25">
      <c r="A42" s="13"/>
      <c r="B42" s="21" t="s">
        <v>94</v>
      </c>
      <c r="C42" s="10"/>
      <c r="D42" s="11">
        <v>0</v>
      </c>
      <c r="E42" s="11">
        <f>E43+E44</f>
        <v>0</v>
      </c>
      <c r="F42" s="11">
        <v>0</v>
      </c>
      <c r="G42" s="11">
        <f>G43+G44</f>
        <v>0</v>
      </c>
      <c r="H42" s="11">
        <v>0</v>
      </c>
      <c r="I42" s="11">
        <f>I43+I44</f>
        <v>0</v>
      </c>
      <c r="J42" s="11">
        <f t="shared" si="1"/>
        <v>15.198</v>
      </c>
      <c r="K42" s="11">
        <f>K43+K44</f>
        <v>0</v>
      </c>
      <c r="L42" s="11">
        <f>L43+L44</f>
        <v>0</v>
      </c>
      <c r="M42" s="11">
        <f>M43+M44</f>
        <v>0</v>
      </c>
      <c r="N42" s="11">
        <f>N43+N44</f>
        <v>15.198</v>
      </c>
      <c r="O42" s="11">
        <f t="shared" si="2"/>
        <v>15.198</v>
      </c>
      <c r="P42" s="11">
        <f>P43+P44</f>
        <v>0</v>
      </c>
      <c r="Q42" s="11">
        <f>Q43+Q44</f>
        <v>0</v>
      </c>
      <c r="R42" s="11">
        <f>R43+R44</f>
        <v>0</v>
      </c>
      <c r="S42" s="11">
        <f>S43+S44</f>
        <v>15.198</v>
      </c>
    </row>
    <row r="43" spans="1:19" ht="26.25">
      <c r="A43" s="14"/>
      <c r="B43" s="13" t="s">
        <v>31</v>
      </c>
      <c r="C43" s="10"/>
      <c r="D43" s="11">
        <f t="shared" si="0"/>
        <v>47</v>
      </c>
      <c r="E43" s="11">
        <v>0</v>
      </c>
      <c r="F43" s="11">
        <v>12</v>
      </c>
      <c r="G43" s="11">
        <v>0</v>
      </c>
      <c r="H43" s="11">
        <v>35</v>
      </c>
      <c r="I43" s="11"/>
      <c r="J43" s="11">
        <f t="shared" si="1"/>
        <v>14.583</v>
      </c>
      <c r="K43" s="11">
        <v>0</v>
      </c>
      <c r="L43" s="11">
        <v>0</v>
      </c>
      <c r="M43" s="11">
        <v>0</v>
      </c>
      <c r="N43" s="11">
        <v>14.583</v>
      </c>
      <c r="O43" s="11">
        <f t="shared" si="2"/>
        <v>14.583</v>
      </c>
      <c r="P43" s="11">
        <v>0</v>
      </c>
      <c r="Q43" s="11">
        <v>0</v>
      </c>
      <c r="R43" s="11">
        <v>0</v>
      </c>
      <c r="S43" s="11">
        <v>14.583</v>
      </c>
    </row>
    <row r="44" spans="1:19" ht="12.75">
      <c r="A44" s="14"/>
      <c r="B44" s="13" t="s">
        <v>32</v>
      </c>
      <c r="C44" s="10"/>
      <c r="D44" s="11">
        <f t="shared" si="0"/>
        <v>40.5</v>
      </c>
      <c r="E44" s="11">
        <v>0</v>
      </c>
      <c r="F44" s="11">
        <v>29.7</v>
      </c>
      <c r="G44" s="11">
        <v>0</v>
      </c>
      <c r="H44" s="11">
        <v>10.8</v>
      </c>
      <c r="I44" s="11"/>
      <c r="J44" s="11">
        <f t="shared" si="1"/>
        <v>0.615</v>
      </c>
      <c r="K44" s="11">
        <v>0</v>
      </c>
      <c r="L44" s="11">
        <v>0</v>
      </c>
      <c r="M44" s="11">
        <v>0</v>
      </c>
      <c r="N44" s="11">
        <v>0.615</v>
      </c>
      <c r="O44" s="11">
        <f t="shared" si="2"/>
        <v>0.615</v>
      </c>
      <c r="P44" s="11">
        <v>0</v>
      </c>
      <c r="Q44" s="11">
        <v>0</v>
      </c>
      <c r="R44" s="11">
        <v>0</v>
      </c>
      <c r="S44" s="11">
        <v>0.615</v>
      </c>
    </row>
    <row r="45" spans="1:19" ht="26.25">
      <c r="A45" s="13"/>
      <c r="B45" s="21" t="s">
        <v>96</v>
      </c>
      <c r="C45" s="10"/>
      <c r="D45" s="11">
        <f t="shared" si="0"/>
        <v>0</v>
      </c>
      <c r="E45" s="11"/>
      <c r="F45" s="11"/>
      <c r="G45" s="11"/>
      <c r="H45" s="11"/>
      <c r="I45" s="11"/>
      <c r="J45" s="11">
        <f t="shared" si="1"/>
        <v>0</v>
      </c>
      <c r="K45" s="11"/>
      <c r="L45" s="11"/>
      <c r="M45" s="11"/>
      <c r="N45" s="11"/>
      <c r="O45" s="11">
        <f t="shared" si="2"/>
        <v>0</v>
      </c>
      <c r="P45" s="11"/>
      <c r="Q45" s="11"/>
      <c r="R45" s="11"/>
      <c r="S45" s="11"/>
    </row>
    <row r="46" spans="1:19" ht="26.25">
      <c r="A46" s="13"/>
      <c r="B46" s="21" t="s">
        <v>97</v>
      </c>
      <c r="C46" s="10"/>
      <c r="D46" s="11">
        <f t="shared" si="0"/>
        <v>0</v>
      </c>
      <c r="E46" s="11"/>
      <c r="F46" s="11"/>
      <c r="G46" s="11"/>
      <c r="H46" s="11"/>
      <c r="I46" s="11"/>
      <c r="J46" s="11">
        <f t="shared" si="1"/>
        <v>0</v>
      </c>
      <c r="K46" s="11"/>
      <c r="L46" s="11"/>
      <c r="M46" s="11"/>
      <c r="N46" s="11"/>
      <c r="O46" s="11">
        <f t="shared" si="2"/>
        <v>0</v>
      </c>
      <c r="P46" s="11"/>
      <c r="Q46" s="11"/>
      <c r="R46" s="11"/>
      <c r="S46" s="11"/>
    </row>
    <row r="47" spans="1:19" ht="39">
      <c r="A47" s="12"/>
      <c r="B47" s="27" t="s">
        <v>113</v>
      </c>
      <c r="C47" s="33"/>
      <c r="D47" s="34">
        <f t="shared" si="0"/>
        <v>8266.849</v>
      </c>
      <c r="E47" s="34">
        <f>E48+E50+E52+E54+E55+E63+E64+E69+E70+E73</f>
        <v>503.281</v>
      </c>
      <c r="F47" s="34">
        <f>F48+F50+F52+F54+F55+F63+F64+F69+F70+F73</f>
        <v>170.693</v>
      </c>
      <c r="G47" s="34">
        <f>G48+G50+G52+G54+G55+G63+G64+G69+G70+G73</f>
        <v>0</v>
      </c>
      <c r="H47" s="34">
        <f>H48+H50+H52+H54+H55+H63+H64+H69+H70+H73</f>
        <v>7592.875000000001</v>
      </c>
      <c r="I47" s="34">
        <f>I48+I50+I52+I54+I55+I63+I64+I69+I70+I73</f>
        <v>0</v>
      </c>
      <c r="J47" s="34">
        <f t="shared" si="1"/>
        <v>3498.522</v>
      </c>
      <c r="K47" s="34">
        <f>K48+K50+K52+K54+K55+K63+K64+K69+K70+K73</f>
        <v>196.207</v>
      </c>
      <c r="L47" s="34">
        <f>L48+L50+L52+L54+L55+L63+L64+L69+L70+L73</f>
        <v>138.621</v>
      </c>
      <c r="M47" s="34">
        <f>M48+M50+M52+M54+M55+M63+M64+M69+M70+M73</f>
        <v>0</v>
      </c>
      <c r="N47" s="34">
        <f>N48+N50+N52+N54+N55+N63+N64+N69+N70+N73</f>
        <v>3163.694</v>
      </c>
      <c r="O47" s="34">
        <f t="shared" si="2"/>
        <v>3493.024</v>
      </c>
      <c r="P47" s="34">
        <f>P48+P50+P52+P54+P55+P63+P64+P69+P70+P73</f>
        <v>190.70899999999997</v>
      </c>
      <c r="Q47" s="34">
        <f>Q48+Q50+Q52+Q54+Q55+Q63+Q64+Q69+Q70+Q73</f>
        <v>138.621</v>
      </c>
      <c r="R47" s="34">
        <f>R48+R50+R52+R54+R55+R63+R64+R69+R70+R73</f>
        <v>0</v>
      </c>
      <c r="S47" s="34">
        <f>S48+S50+S52+S54+S55+S63+S64+S69+S70+S73</f>
        <v>3163.694</v>
      </c>
    </row>
    <row r="48" spans="1:19" ht="26.25">
      <c r="A48" s="12"/>
      <c r="B48" s="20" t="s">
        <v>102</v>
      </c>
      <c r="C48" s="10"/>
      <c r="D48" s="11">
        <f t="shared" si="0"/>
        <v>0</v>
      </c>
      <c r="E48" s="11">
        <f>E49</f>
        <v>0</v>
      </c>
      <c r="F48" s="11">
        <f>F49</f>
        <v>0</v>
      </c>
      <c r="G48" s="11">
        <f>G49</f>
        <v>0</v>
      </c>
      <c r="H48" s="11">
        <f>H49</f>
        <v>0</v>
      </c>
      <c r="I48" s="11">
        <f>I49</f>
        <v>0</v>
      </c>
      <c r="J48" s="11">
        <f t="shared" si="1"/>
        <v>0</v>
      </c>
      <c r="K48" s="11">
        <f>K49</f>
        <v>0</v>
      </c>
      <c r="L48" s="11">
        <f>L49</f>
        <v>0</v>
      </c>
      <c r="M48" s="11">
        <f>M49</f>
        <v>0</v>
      </c>
      <c r="N48" s="11">
        <f>N49</f>
        <v>0</v>
      </c>
      <c r="O48" s="11">
        <f t="shared" si="2"/>
        <v>0</v>
      </c>
      <c r="P48" s="11">
        <f>P49</f>
        <v>0</v>
      </c>
      <c r="Q48" s="11">
        <f>Q49</f>
        <v>0</v>
      </c>
      <c r="R48" s="11">
        <f>R49</f>
        <v>0</v>
      </c>
      <c r="S48" s="11">
        <f>S49</f>
        <v>0</v>
      </c>
    </row>
    <row r="49" spans="1:19" ht="12.75">
      <c r="A49" s="13"/>
      <c r="B49" s="13" t="s">
        <v>33</v>
      </c>
      <c r="C49" s="10"/>
      <c r="D49" s="11">
        <v>0</v>
      </c>
      <c r="E49" s="11">
        <v>0</v>
      </c>
      <c r="F49" s="11">
        <v>0</v>
      </c>
      <c r="G49" s="11">
        <v>0</v>
      </c>
      <c r="H49" s="11">
        <v>0</v>
      </c>
      <c r="I49" s="11">
        <v>0</v>
      </c>
      <c r="J49" s="11">
        <v>0</v>
      </c>
      <c r="K49" s="11">
        <v>0</v>
      </c>
      <c r="L49" s="11">
        <v>0</v>
      </c>
      <c r="M49" s="11">
        <v>0</v>
      </c>
      <c r="N49" s="11">
        <v>0</v>
      </c>
      <c r="O49" s="11">
        <v>0</v>
      </c>
      <c r="P49" s="11">
        <v>0</v>
      </c>
      <c r="Q49" s="11">
        <v>0</v>
      </c>
      <c r="R49" s="11">
        <v>0</v>
      </c>
      <c r="S49" s="11">
        <v>0</v>
      </c>
    </row>
    <row r="50" spans="1:19" ht="26.25">
      <c r="A50" s="12"/>
      <c r="B50" s="20" t="s">
        <v>103</v>
      </c>
      <c r="C50" s="10"/>
      <c r="D50" s="11">
        <f t="shared" si="0"/>
        <v>0</v>
      </c>
      <c r="E50" s="11">
        <f>E51</f>
        <v>0</v>
      </c>
      <c r="F50" s="11">
        <f>F51</f>
        <v>0</v>
      </c>
      <c r="G50" s="11">
        <f>G51</f>
        <v>0</v>
      </c>
      <c r="H50" s="11">
        <f>H51</f>
        <v>0</v>
      </c>
      <c r="I50" s="11">
        <f>I51</f>
        <v>0</v>
      </c>
      <c r="J50" s="11">
        <f t="shared" si="1"/>
        <v>0</v>
      </c>
      <c r="K50" s="11">
        <f>K51</f>
        <v>0</v>
      </c>
      <c r="L50" s="11">
        <f>L51</f>
        <v>0</v>
      </c>
      <c r="M50" s="11">
        <f>M51</f>
        <v>0</v>
      </c>
      <c r="N50" s="11">
        <f>N51</f>
        <v>0</v>
      </c>
      <c r="O50" s="11">
        <f t="shared" si="2"/>
        <v>0</v>
      </c>
      <c r="P50" s="11">
        <f>P51</f>
        <v>0</v>
      </c>
      <c r="Q50" s="11">
        <f>Q51</f>
        <v>0</v>
      </c>
      <c r="R50" s="11">
        <f>R51</f>
        <v>0</v>
      </c>
      <c r="S50" s="11">
        <f>S51</f>
        <v>0</v>
      </c>
    </row>
    <row r="51" spans="1:19" ht="12.75">
      <c r="A51" s="13"/>
      <c r="B51" s="13" t="s">
        <v>34</v>
      </c>
      <c r="C51" s="10"/>
      <c r="D51" s="11">
        <v>0</v>
      </c>
      <c r="E51" s="11">
        <v>0</v>
      </c>
      <c r="F51" s="11">
        <v>0</v>
      </c>
      <c r="G51" s="11">
        <v>0</v>
      </c>
      <c r="H51" s="11">
        <v>0</v>
      </c>
      <c r="I51" s="11"/>
      <c r="J51" s="11">
        <v>0</v>
      </c>
      <c r="K51" s="11">
        <v>0</v>
      </c>
      <c r="L51" s="11">
        <v>0</v>
      </c>
      <c r="M51" s="11">
        <v>0</v>
      </c>
      <c r="N51" s="11">
        <v>0</v>
      </c>
      <c r="O51" s="11">
        <v>0</v>
      </c>
      <c r="P51" s="11">
        <v>0</v>
      </c>
      <c r="Q51" s="11">
        <v>0</v>
      </c>
      <c r="R51" s="11">
        <v>0</v>
      </c>
      <c r="S51" s="11">
        <v>0</v>
      </c>
    </row>
    <row r="52" spans="1:19" ht="26.25">
      <c r="A52" s="12"/>
      <c r="B52" s="20" t="s">
        <v>104</v>
      </c>
      <c r="C52" s="10"/>
      <c r="D52" s="11">
        <f t="shared" si="0"/>
        <v>2181.6</v>
      </c>
      <c r="E52" s="11">
        <f>E53</f>
        <v>232.793</v>
      </c>
      <c r="F52" s="11">
        <f>F53</f>
        <v>12.252</v>
      </c>
      <c r="G52" s="11">
        <f>G53</f>
        <v>0</v>
      </c>
      <c r="H52" s="11">
        <f>H53</f>
        <v>1936.555</v>
      </c>
      <c r="I52" s="11">
        <f>I53</f>
        <v>0</v>
      </c>
      <c r="J52" s="11">
        <f t="shared" si="1"/>
        <v>983.105</v>
      </c>
      <c r="K52" s="11">
        <f>K53</f>
        <v>168.678</v>
      </c>
      <c r="L52" s="11">
        <f>L53</f>
        <v>7.53</v>
      </c>
      <c r="M52" s="11">
        <f>M53</f>
        <v>0</v>
      </c>
      <c r="N52" s="11">
        <f>N53</f>
        <v>806.897</v>
      </c>
      <c r="O52" s="11">
        <f t="shared" si="2"/>
        <v>980.051</v>
      </c>
      <c r="P52" s="11">
        <f>P53</f>
        <v>165.624</v>
      </c>
      <c r="Q52" s="11">
        <f>Q53</f>
        <v>7.53</v>
      </c>
      <c r="R52" s="11">
        <f>R53</f>
        <v>0</v>
      </c>
      <c r="S52" s="11">
        <f>S53</f>
        <v>806.897</v>
      </c>
    </row>
    <row r="53" spans="1:19" ht="26.25">
      <c r="A53" s="13"/>
      <c r="B53" s="13" t="s">
        <v>35</v>
      </c>
      <c r="C53" s="10"/>
      <c r="D53" s="11">
        <f t="shared" si="0"/>
        <v>2181.6</v>
      </c>
      <c r="E53" s="11">
        <v>232.793</v>
      </c>
      <c r="F53" s="11">
        <v>12.252</v>
      </c>
      <c r="G53" s="11">
        <v>0</v>
      </c>
      <c r="H53" s="11">
        <v>1936.555</v>
      </c>
      <c r="I53" s="11"/>
      <c r="J53" s="11">
        <f t="shared" si="1"/>
        <v>983.105</v>
      </c>
      <c r="K53" s="11">
        <v>168.678</v>
      </c>
      <c r="L53" s="11">
        <v>7.53</v>
      </c>
      <c r="M53" s="11">
        <v>0</v>
      </c>
      <c r="N53" s="11">
        <v>806.897</v>
      </c>
      <c r="O53" s="11">
        <f t="shared" si="2"/>
        <v>980.051</v>
      </c>
      <c r="P53" s="11">
        <v>165.624</v>
      </c>
      <c r="Q53" s="11">
        <v>7.53</v>
      </c>
      <c r="R53" s="11">
        <v>0</v>
      </c>
      <c r="S53" s="11">
        <v>806.897</v>
      </c>
    </row>
    <row r="54" spans="1:19" ht="26.25">
      <c r="A54" s="12"/>
      <c r="B54" s="20" t="s">
        <v>105</v>
      </c>
      <c r="C54" s="10"/>
      <c r="D54" s="11">
        <f t="shared" si="0"/>
        <v>0</v>
      </c>
      <c r="E54" s="11"/>
      <c r="F54" s="11"/>
      <c r="G54" s="11"/>
      <c r="H54" s="11"/>
      <c r="I54" s="11"/>
      <c r="J54" s="11">
        <f t="shared" si="1"/>
        <v>0</v>
      </c>
      <c r="K54" s="11"/>
      <c r="L54" s="11"/>
      <c r="M54" s="11"/>
      <c r="N54" s="11"/>
      <c r="O54" s="11">
        <f t="shared" si="2"/>
        <v>0</v>
      </c>
      <c r="P54" s="11"/>
      <c r="Q54" s="11"/>
      <c r="R54" s="11"/>
      <c r="S54" s="11"/>
    </row>
    <row r="55" spans="1:19" ht="39">
      <c r="A55" s="12"/>
      <c r="B55" s="20" t="s">
        <v>106</v>
      </c>
      <c r="C55" s="10"/>
      <c r="D55" s="11">
        <f t="shared" si="0"/>
        <v>5591</v>
      </c>
      <c r="E55" s="11">
        <f>SUM(E56:E62)</f>
        <v>0</v>
      </c>
      <c r="F55" s="11">
        <f>SUM(F56:F62)</f>
        <v>24.5</v>
      </c>
      <c r="G55" s="11">
        <f>SUM(G56:G62)</f>
        <v>0</v>
      </c>
      <c r="H55" s="11">
        <f>SUM(H56:H62)</f>
        <v>5566.5</v>
      </c>
      <c r="I55" s="11">
        <f>SUM(I56:I62)</f>
        <v>0</v>
      </c>
      <c r="J55" s="11">
        <f t="shared" si="1"/>
        <v>2327.0240000000003</v>
      </c>
      <c r="K55" s="11">
        <f>SUM(K56:K62)</f>
        <v>0</v>
      </c>
      <c r="L55" s="11">
        <f>SUM(L56:L62)</f>
        <v>7.65</v>
      </c>
      <c r="M55" s="11">
        <f>SUM(M56:M62)</f>
        <v>0</v>
      </c>
      <c r="N55" s="11">
        <f>SUM(N56:N62)</f>
        <v>2319.3740000000003</v>
      </c>
      <c r="O55" s="11">
        <f t="shared" si="2"/>
        <v>2327.0240000000003</v>
      </c>
      <c r="P55" s="11">
        <f>SUM(P56:P62)</f>
        <v>0</v>
      </c>
      <c r="Q55" s="11">
        <f>SUM(Q56:Q62)</f>
        <v>7.65</v>
      </c>
      <c r="R55" s="11">
        <f>SUM(R56:R62)</f>
        <v>0</v>
      </c>
      <c r="S55" s="11">
        <f>SUM(S56:S62)</f>
        <v>2319.3740000000003</v>
      </c>
    </row>
    <row r="56" spans="1:19" ht="26.25">
      <c r="A56" s="13"/>
      <c r="B56" s="13" t="s">
        <v>36</v>
      </c>
      <c r="C56" s="10"/>
      <c r="D56" s="11">
        <f t="shared" si="0"/>
        <v>4050</v>
      </c>
      <c r="E56" s="11">
        <v>0</v>
      </c>
      <c r="F56" s="11">
        <v>5</v>
      </c>
      <c r="G56" s="11">
        <v>0</v>
      </c>
      <c r="H56" s="11">
        <v>4045</v>
      </c>
      <c r="I56" s="11"/>
      <c r="J56" s="11">
        <f t="shared" si="1"/>
        <v>1685.416</v>
      </c>
      <c r="K56" s="11">
        <v>0</v>
      </c>
      <c r="L56" s="11">
        <v>0</v>
      </c>
      <c r="M56" s="11">
        <v>0</v>
      </c>
      <c r="N56" s="11">
        <v>1685.416</v>
      </c>
      <c r="O56" s="11">
        <f t="shared" si="2"/>
        <v>1685.416</v>
      </c>
      <c r="P56" s="11">
        <v>0</v>
      </c>
      <c r="Q56" s="11">
        <v>0</v>
      </c>
      <c r="R56" s="11">
        <v>0</v>
      </c>
      <c r="S56" s="11">
        <v>1685.416</v>
      </c>
    </row>
    <row r="57" spans="1:19" ht="39">
      <c r="A57" s="13"/>
      <c r="B57" s="13" t="s">
        <v>37</v>
      </c>
      <c r="C57" s="10"/>
      <c r="D57" s="11">
        <f t="shared" si="0"/>
        <v>758.5</v>
      </c>
      <c r="E57" s="11">
        <v>0</v>
      </c>
      <c r="F57" s="11">
        <v>8.5</v>
      </c>
      <c r="G57" s="11">
        <v>0</v>
      </c>
      <c r="H57" s="11">
        <v>750</v>
      </c>
      <c r="I57" s="11"/>
      <c r="J57" s="11">
        <f t="shared" si="1"/>
        <v>320.15</v>
      </c>
      <c r="K57" s="11">
        <v>0</v>
      </c>
      <c r="L57" s="11">
        <v>7.65</v>
      </c>
      <c r="M57" s="11">
        <v>0</v>
      </c>
      <c r="N57" s="11">
        <v>312.5</v>
      </c>
      <c r="O57" s="11">
        <f t="shared" si="2"/>
        <v>320.15</v>
      </c>
      <c r="P57" s="11">
        <v>0</v>
      </c>
      <c r="Q57" s="11">
        <v>7.65</v>
      </c>
      <c r="R57" s="11">
        <v>0</v>
      </c>
      <c r="S57" s="11">
        <v>312.5</v>
      </c>
    </row>
    <row r="58" spans="1:19" ht="39">
      <c r="A58" s="13"/>
      <c r="B58" s="13" t="s">
        <v>38</v>
      </c>
      <c r="C58" s="10"/>
      <c r="D58" s="11">
        <f t="shared" si="0"/>
        <v>260</v>
      </c>
      <c r="E58" s="11">
        <v>0</v>
      </c>
      <c r="F58" s="11">
        <v>5</v>
      </c>
      <c r="G58" s="11">
        <v>0</v>
      </c>
      <c r="H58" s="11">
        <v>255</v>
      </c>
      <c r="I58" s="11"/>
      <c r="J58" s="11">
        <f t="shared" si="1"/>
        <v>106.25</v>
      </c>
      <c r="K58" s="11">
        <v>0</v>
      </c>
      <c r="L58" s="11">
        <v>0</v>
      </c>
      <c r="M58" s="11">
        <v>0</v>
      </c>
      <c r="N58" s="11">
        <v>106.25</v>
      </c>
      <c r="O58" s="11">
        <f t="shared" si="2"/>
        <v>106.25</v>
      </c>
      <c r="P58" s="11">
        <v>0</v>
      </c>
      <c r="Q58" s="11">
        <v>0</v>
      </c>
      <c r="R58" s="11">
        <v>0</v>
      </c>
      <c r="S58" s="11">
        <v>106.25</v>
      </c>
    </row>
    <row r="59" spans="1:19" ht="26.25">
      <c r="A59" s="13"/>
      <c r="B59" s="13" t="s">
        <v>39</v>
      </c>
      <c r="C59" s="10"/>
      <c r="D59" s="11">
        <f t="shared" si="0"/>
        <v>96</v>
      </c>
      <c r="E59" s="11">
        <v>0</v>
      </c>
      <c r="F59" s="11">
        <v>1</v>
      </c>
      <c r="G59" s="11">
        <v>0</v>
      </c>
      <c r="H59" s="11">
        <v>95</v>
      </c>
      <c r="I59" s="11"/>
      <c r="J59" s="11">
        <f t="shared" si="1"/>
        <v>39.583</v>
      </c>
      <c r="K59" s="11">
        <v>0</v>
      </c>
      <c r="L59" s="11">
        <v>0</v>
      </c>
      <c r="M59" s="11">
        <v>0</v>
      </c>
      <c r="N59" s="11">
        <v>39.583</v>
      </c>
      <c r="O59" s="11">
        <f t="shared" si="2"/>
        <v>39.583</v>
      </c>
      <c r="P59" s="11">
        <v>0</v>
      </c>
      <c r="Q59" s="11">
        <v>0</v>
      </c>
      <c r="R59" s="11">
        <v>0</v>
      </c>
      <c r="S59" s="11">
        <v>39.583</v>
      </c>
    </row>
    <row r="60" spans="1:19" ht="39">
      <c r="A60" s="13"/>
      <c r="B60" s="13" t="s">
        <v>40</v>
      </c>
      <c r="C60" s="10"/>
      <c r="D60" s="11">
        <f t="shared" si="0"/>
        <v>0</v>
      </c>
      <c r="E60" s="11">
        <v>0</v>
      </c>
      <c r="F60" s="11">
        <v>0</v>
      </c>
      <c r="G60" s="11">
        <v>0</v>
      </c>
      <c r="H60" s="11">
        <v>0</v>
      </c>
      <c r="I60" s="11"/>
      <c r="J60" s="11">
        <f t="shared" si="1"/>
        <v>0</v>
      </c>
      <c r="K60" s="11">
        <v>0</v>
      </c>
      <c r="L60" s="11">
        <v>0</v>
      </c>
      <c r="M60" s="11">
        <v>0</v>
      </c>
      <c r="N60" s="11">
        <v>0</v>
      </c>
      <c r="O60" s="11">
        <f t="shared" si="2"/>
        <v>0</v>
      </c>
      <c r="P60" s="11">
        <v>0</v>
      </c>
      <c r="Q60" s="11">
        <v>0</v>
      </c>
      <c r="R60" s="11">
        <v>0</v>
      </c>
      <c r="S60" s="11">
        <v>0</v>
      </c>
    </row>
    <row r="61" spans="1:19" ht="39">
      <c r="A61" s="13"/>
      <c r="B61" s="13" t="s">
        <v>41</v>
      </c>
      <c r="C61" s="10"/>
      <c r="D61" s="11">
        <f t="shared" si="0"/>
        <v>426.5</v>
      </c>
      <c r="E61" s="11">
        <v>0</v>
      </c>
      <c r="F61" s="11">
        <v>5</v>
      </c>
      <c r="G61" s="11">
        <v>0</v>
      </c>
      <c r="H61" s="11">
        <v>421.5</v>
      </c>
      <c r="I61" s="11"/>
      <c r="J61" s="11">
        <f t="shared" si="1"/>
        <v>175.625</v>
      </c>
      <c r="K61" s="11">
        <v>0</v>
      </c>
      <c r="L61" s="11">
        <v>0</v>
      </c>
      <c r="M61" s="11">
        <v>0</v>
      </c>
      <c r="N61" s="11">
        <v>175.625</v>
      </c>
      <c r="O61" s="11">
        <f t="shared" si="2"/>
        <v>175.625</v>
      </c>
      <c r="P61" s="11">
        <v>0</v>
      </c>
      <c r="Q61" s="11">
        <v>0</v>
      </c>
      <c r="R61" s="11">
        <v>0</v>
      </c>
      <c r="S61" s="11">
        <v>175.625</v>
      </c>
    </row>
    <row r="62" spans="1:19" ht="39">
      <c r="A62" s="13"/>
      <c r="B62" s="13" t="s">
        <v>42</v>
      </c>
      <c r="C62" s="10"/>
      <c r="D62" s="11">
        <f t="shared" si="0"/>
        <v>0</v>
      </c>
      <c r="E62" s="11">
        <v>0</v>
      </c>
      <c r="F62" s="11">
        <v>0</v>
      </c>
      <c r="G62" s="11">
        <v>0</v>
      </c>
      <c r="H62" s="11">
        <v>0</v>
      </c>
      <c r="I62" s="11"/>
      <c r="J62" s="11">
        <f t="shared" si="1"/>
        <v>0</v>
      </c>
      <c r="K62" s="11">
        <v>0</v>
      </c>
      <c r="L62" s="11">
        <v>0</v>
      </c>
      <c r="M62" s="11">
        <v>0</v>
      </c>
      <c r="N62" s="11">
        <v>0</v>
      </c>
      <c r="O62" s="11">
        <f t="shared" si="2"/>
        <v>0</v>
      </c>
      <c r="P62" s="11">
        <v>0</v>
      </c>
      <c r="Q62" s="11">
        <v>0</v>
      </c>
      <c r="R62" s="11">
        <v>0</v>
      </c>
      <c r="S62" s="11">
        <v>0</v>
      </c>
    </row>
    <row r="63" spans="1:19" ht="26.25">
      <c r="A63" s="12"/>
      <c r="B63" s="20" t="s">
        <v>107</v>
      </c>
      <c r="C63" s="10"/>
      <c r="D63" s="11">
        <f t="shared" si="0"/>
        <v>0</v>
      </c>
      <c r="E63" s="11">
        <v>0</v>
      </c>
      <c r="F63" s="11">
        <v>0</v>
      </c>
      <c r="G63" s="11">
        <v>0</v>
      </c>
      <c r="H63" s="11">
        <v>0</v>
      </c>
      <c r="I63" s="11"/>
      <c r="J63" s="11">
        <f t="shared" si="1"/>
        <v>0</v>
      </c>
      <c r="K63" s="11">
        <v>0</v>
      </c>
      <c r="L63" s="11">
        <v>0</v>
      </c>
      <c r="M63" s="11">
        <v>0</v>
      </c>
      <c r="N63" s="11">
        <v>0</v>
      </c>
      <c r="O63" s="11">
        <v>0</v>
      </c>
      <c r="P63" s="11">
        <v>0</v>
      </c>
      <c r="Q63" s="11">
        <v>0</v>
      </c>
      <c r="R63" s="11">
        <v>0</v>
      </c>
      <c r="S63" s="11">
        <v>0</v>
      </c>
    </row>
    <row r="64" spans="1:19" ht="39">
      <c r="A64" s="12"/>
      <c r="B64" s="20" t="s">
        <v>108</v>
      </c>
      <c r="C64" s="10"/>
      <c r="D64" s="11">
        <f t="shared" si="0"/>
        <v>0</v>
      </c>
      <c r="E64" s="11">
        <f>SUM(E65:E68)</f>
        <v>0</v>
      </c>
      <c r="F64" s="11">
        <f>SUM(F65:F68)</f>
        <v>0</v>
      </c>
      <c r="G64" s="11">
        <f>SUM(G65:G68)</f>
        <v>0</v>
      </c>
      <c r="H64" s="11">
        <f>SUM(H65:H68)</f>
        <v>0</v>
      </c>
      <c r="I64" s="11">
        <f>SUM(I65:I68)</f>
        <v>0</v>
      </c>
      <c r="J64" s="11">
        <f t="shared" si="1"/>
        <v>0</v>
      </c>
      <c r="K64" s="11">
        <f>SUM(K65:K68)</f>
        <v>0</v>
      </c>
      <c r="L64" s="11">
        <f>SUM(L65:L68)</f>
        <v>0</v>
      </c>
      <c r="M64" s="11">
        <f>SUM(M65:M68)</f>
        <v>0</v>
      </c>
      <c r="N64" s="11">
        <f>SUM(N65:N68)</f>
        <v>0</v>
      </c>
      <c r="O64" s="11">
        <f t="shared" si="2"/>
        <v>0</v>
      </c>
      <c r="P64" s="11">
        <f>SUM(P65:P68)</f>
        <v>0</v>
      </c>
      <c r="Q64" s="11">
        <f>SUM(Q65:Q68)</f>
        <v>0</v>
      </c>
      <c r="R64" s="11">
        <f>SUM(R65:R68)</f>
        <v>0</v>
      </c>
      <c r="S64" s="11">
        <f>SUM(S65:S68)</f>
        <v>0</v>
      </c>
    </row>
    <row r="65" spans="1:19" ht="26.25">
      <c r="A65" s="13"/>
      <c r="B65" s="13" t="s">
        <v>43</v>
      </c>
      <c r="C65" s="10"/>
      <c r="D65" s="11">
        <f t="shared" si="0"/>
        <v>0</v>
      </c>
      <c r="E65" s="11">
        <v>0</v>
      </c>
      <c r="F65" s="11">
        <v>0</v>
      </c>
      <c r="G65" s="11">
        <v>0</v>
      </c>
      <c r="H65" s="11">
        <v>0</v>
      </c>
      <c r="I65" s="11"/>
      <c r="J65" s="11">
        <f t="shared" si="1"/>
        <v>0</v>
      </c>
      <c r="K65" s="11">
        <v>0</v>
      </c>
      <c r="L65" s="11">
        <v>0</v>
      </c>
      <c r="M65" s="11">
        <v>0</v>
      </c>
      <c r="N65" s="11">
        <v>0</v>
      </c>
      <c r="O65" s="11">
        <v>0</v>
      </c>
      <c r="P65" s="11">
        <v>0</v>
      </c>
      <c r="Q65" s="11">
        <v>0</v>
      </c>
      <c r="R65" s="11">
        <v>0</v>
      </c>
      <c r="S65" s="11">
        <v>0</v>
      </c>
    </row>
    <row r="66" spans="1:19" ht="12.75">
      <c r="A66" s="13"/>
      <c r="B66" s="13" t="s">
        <v>44</v>
      </c>
      <c r="C66" s="10"/>
      <c r="D66" s="11">
        <f t="shared" si="0"/>
        <v>0</v>
      </c>
      <c r="E66" s="11">
        <v>0</v>
      </c>
      <c r="F66" s="11">
        <v>0</v>
      </c>
      <c r="G66" s="11">
        <v>0</v>
      </c>
      <c r="H66" s="11">
        <v>0</v>
      </c>
      <c r="I66" s="11"/>
      <c r="J66" s="11">
        <f t="shared" si="1"/>
        <v>0</v>
      </c>
      <c r="K66" s="11">
        <v>0</v>
      </c>
      <c r="L66" s="11">
        <v>0</v>
      </c>
      <c r="M66" s="11">
        <v>0</v>
      </c>
      <c r="N66" s="11">
        <v>0</v>
      </c>
      <c r="O66" s="11">
        <f t="shared" si="2"/>
        <v>0</v>
      </c>
      <c r="P66" s="11">
        <v>0</v>
      </c>
      <c r="Q66" s="11">
        <v>0</v>
      </c>
      <c r="R66" s="11">
        <v>0</v>
      </c>
      <c r="S66" s="11">
        <v>0</v>
      </c>
    </row>
    <row r="67" spans="1:19" ht="12.75">
      <c r="A67" s="13"/>
      <c r="B67" s="13" t="s">
        <v>45</v>
      </c>
      <c r="C67" s="10"/>
      <c r="D67" s="11">
        <f t="shared" si="0"/>
        <v>0</v>
      </c>
      <c r="E67" s="11">
        <v>0</v>
      </c>
      <c r="F67" s="11">
        <v>0</v>
      </c>
      <c r="G67" s="11">
        <v>0</v>
      </c>
      <c r="H67" s="11">
        <v>0</v>
      </c>
      <c r="I67" s="11"/>
      <c r="J67" s="11">
        <f t="shared" si="1"/>
        <v>0</v>
      </c>
      <c r="K67" s="11">
        <v>0</v>
      </c>
      <c r="L67" s="11">
        <v>0</v>
      </c>
      <c r="M67" s="11">
        <v>0</v>
      </c>
      <c r="N67" s="11">
        <v>0</v>
      </c>
      <c r="O67" s="11">
        <v>0</v>
      </c>
      <c r="P67" s="11">
        <v>0</v>
      </c>
      <c r="Q67" s="11">
        <v>0</v>
      </c>
      <c r="R67" s="11">
        <v>0</v>
      </c>
      <c r="S67" s="11">
        <v>0</v>
      </c>
    </row>
    <row r="68" spans="1:19" ht="26.25">
      <c r="A68" s="13"/>
      <c r="B68" s="13" t="s">
        <v>46</v>
      </c>
      <c r="C68" s="10"/>
      <c r="D68" s="11">
        <v>0</v>
      </c>
      <c r="E68" s="11">
        <v>0</v>
      </c>
      <c r="F68" s="11">
        <v>0</v>
      </c>
      <c r="G68" s="11">
        <v>0</v>
      </c>
      <c r="H68" s="11">
        <v>0</v>
      </c>
      <c r="I68" s="11"/>
      <c r="J68" s="11">
        <v>0</v>
      </c>
      <c r="K68" s="11">
        <v>0</v>
      </c>
      <c r="L68" s="11">
        <v>0</v>
      </c>
      <c r="M68" s="11">
        <v>0</v>
      </c>
      <c r="N68" s="11">
        <v>0</v>
      </c>
      <c r="O68" s="11">
        <f t="shared" si="2"/>
        <v>0</v>
      </c>
      <c r="P68" s="11">
        <v>0</v>
      </c>
      <c r="Q68" s="11">
        <v>0</v>
      </c>
      <c r="R68" s="11">
        <v>0</v>
      </c>
      <c r="S68" s="11">
        <v>0</v>
      </c>
    </row>
    <row r="69" spans="1:19" ht="52.5">
      <c r="A69" s="12"/>
      <c r="B69" s="20" t="s">
        <v>109</v>
      </c>
      <c r="C69" s="10"/>
      <c r="D69" s="11">
        <f t="shared" si="0"/>
        <v>286.2</v>
      </c>
      <c r="E69" s="11">
        <v>166</v>
      </c>
      <c r="F69" s="11">
        <v>120</v>
      </c>
      <c r="G69" s="11"/>
      <c r="H69" s="11">
        <v>0.2</v>
      </c>
      <c r="I69" s="11"/>
      <c r="J69" s="11">
        <f t="shared" si="1"/>
        <v>120.083</v>
      </c>
      <c r="K69" s="11"/>
      <c r="L69" s="11">
        <v>120</v>
      </c>
      <c r="M69" s="11"/>
      <c r="N69" s="11">
        <v>0.083</v>
      </c>
      <c r="O69" s="11">
        <f t="shared" si="2"/>
        <v>120.083</v>
      </c>
      <c r="P69" s="11">
        <v>0</v>
      </c>
      <c r="Q69" s="11">
        <v>120</v>
      </c>
      <c r="R69" s="11">
        <v>0</v>
      </c>
      <c r="S69" s="11">
        <v>0.083</v>
      </c>
    </row>
    <row r="70" spans="1:19" ht="39">
      <c r="A70" s="12"/>
      <c r="B70" s="20" t="s">
        <v>110</v>
      </c>
      <c r="C70" s="10"/>
      <c r="D70" s="11">
        <f t="shared" si="0"/>
        <v>161.675</v>
      </c>
      <c r="E70" s="11">
        <v>82.507</v>
      </c>
      <c r="F70" s="11">
        <f>F71+F72</f>
        <v>11.068</v>
      </c>
      <c r="G70" s="11">
        <f>G71+G72</f>
        <v>0</v>
      </c>
      <c r="H70" s="11">
        <f>H71+H72</f>
        <v>68.1</v>
      </c>
      <c r="I70" s="11">
        <f>I71+I72</f>
        <v>0</v>
      </c>
      <c r="J70" s="11">
        <f t="shared" si="1"/>
        <v>58.482</v>
      </c>
      <c r="K70" s="11">
        <v>26.667</v>
      </c>
      <c r="L70" s="11">
        <v>3.441</v>
      </c>
      <c r="M70" s="11">
        <f>M71+M72</f>
        <v>0</v>
      </c>
      <c r="N70" s="11">
        <v>28.374</v>
      </c>
      <c r="O70" s="11">
        <f t="shared" si="2"/>
        <v>56.038</v>
      </c>
      <c r="P70" s="11">
        <v>24.223</v>
      </c>
      <c r="Q70" s="11">
        <v>3.441</v>
      </c>
      <c r="R70" s="11">
        <f>R71+R72</f>
        <v>0</v>
      </c>
      <c r="S70" s="11">
        <v>28.374</v>
      </c>
    </row>
    <row r="71" spans="1:19" ht="39">
      <c r="A71" s="13"/>
      <c r="B71" s="13" t="s">
        <v>47</v>
      </c>
      <c r="C71" s="10"/>
      <c r="D71" s="11">
        <f t="shared" si="0"/>
        <v>69.03</v>
      </c>
      <c r="E71" s="11">
        <v>54.593</v>
      </c>
      <c r="F71" s="11">
        <v>6.137</v>
      </c>
      <c r="G71" s="11">
        <v>0</v>
      </c>
      <c r="H71" s="11">
        <v>8.3</v>
      </c>
      <c r="I71" s="11"/>
      <c r="J71" s="11">
        <f t="shared" si="1"/>
        <v>4.7297</v>
      </c>
      <c r="K71" s="11">
        <v>1.497</v>
      </c>
      <c r="L71" s="11">
        <v>0.0747</v>
      </c>
      <c r="M71" s="11">
        <v>0</v>
      </c>
      <c r="N71" s="11">
        <v>3.158</v>
      </c>
      <c r="O71" s="11">
        <f t="shared" si="2"/>
        <v>5.0297</v>
      </c>
      <c r="P71" s="11">
        <v>1.497</v>
      </c>
      <c r="Q71" s="11">
        <v>0.0747</v>
      </c>
      <c r="R71" s="11">
        <v>0</v>
      </c>
      <c r="S71" s="11">
        <v>3.458</v>
      </c>
    </row>
    <row r="72" spans="1:19" ht="52.5">
      <c r="A72" s="13"/>
      <c r="B72" s="13" t="s">
        <v>48</v>
      </c>
      <c r="C72" s="10"/>
      <c r="D72" s="11">
        <f t="shared" si="0"/>
        <v>92.645</v>
      </c>
      <c r="E72" s="11">
        <v>27.914</v>
      </c>
      <c r="F72" s="11">
        <v>4.931</v>
      </c>
      <c r="G72" s="11">
        <v>0</v>
      </c>
      <c r="H72" s="11">
        <v>59.8</v>
      </c>
      <c r="I72" s="11"/>
      <c r="J72" s="11">
        <f t="shared" si="1"/>
        <v>53.453</v>
      </c>
      <c r="K72" s="11">
        <v>25.171</v>
      </c>
      <c r="L72" s="11">
        <v>3.366</v>
      </c>
      <c r="M72" s="11">
        <v>0</v>
      </c>
      <c r="N72" s="11">
        <v>24.916</v>
      </c>
      <c r="O72" s="11">
        <f t="shared" si="2"/>
        <v>51.007999999999996</v>
      </c>
      <c r="P72" s="11">
        <v>22.726</v>
      </c>
      <c r="Q72" s="11">
        <v>3.366</v>
      </c>
      <c r="R72" s="11">
        <v>0</v>
      </c>
      <c r="S72" s="11">
        <v>24.916</v>
      </c>
    </row>
    <row r="73" spans="1:19" ht="26.25">
      <c r="A73" s="12"/>
      <c r="B73" s="20" t="s">
        <v>111</v>
      </c>
      <c r="C73" s="10"/>
      <c r="D73" s="11">
        <f t="shared" si="0"/>
        <v>46.374</v>
      </c>
      <c r="E73" s="11">
        <f>E74</f>
        <v>21.981</v>
      </c>
      <c r="F73" s="11">
        <f>F74</f>
        <v>2.873</v>
      </c>
      <c r="G73" s="11">
        <f>G74</f>
        <v>0</v>
      </c>
      <c r="H73" s="11">
        <f>H74</f>
        <v>21.52</v>
      </c>
      <c r="I73" s="11">
        <f>I74</f>
        <v>0</v>
      </c>
      <c r="J73" s="11">
        <f t="shared" si="1"/>
        <v>9.828</v>
      </c>
      <c r="K73" s="11">
        <f>K74</f>
        <v>0.862</v>
      </c>
      <c r="L73" s="11">
        <f>L74</f>
        <v>0</v>
      </c>
      <c r="M73" s="11">
        <f>M74</f>
        <v>0</v>
      </c>
      <c r="N73" s="11">
        <f>N74</f>
        <v>8.966</v>
      </c>
      <c r="O73" s="11">
        <f t="shared" si="2"/>
        <v>9.828</v>
      </c>
      <c r="P73" s="11">
        <f>P74</f>
        <v>0.862</v>
      </c>
      <c r="Q73" s="11">
        <f>Q74</f>
        <v>0</v>
      </c>
      <c r="R73" s="11">
        <f>R74</f>
        <v>0</v>
      </c>
      <c r="S73" s="11">
        <f>S74</f>
        <v>8.966</v>
      </c>
    </row>
    <row r="74" spans="1:19" ht="12.75">
      <c r="A74" s="13"/>
      <c r="B74" s="13" t="s">
        <v>49</v>
      </c>
      <c r="C74" s="10"/>
      <c r="D74" s="11">
        <f t="shared" si="0"/>
        <v>46.374</v>
      </c>
      <c r="E74" s="11">
        <v>21.981</v>
      </c>
      <c r="F74" s="11">
        <v>2.873</v>
      </c>
      <c r="G74" s="11">
        <v>0</v>
      </c>
      <c r="H74" s="11">
        <v>21.52</v>
      </c>
      <c r="I74" s="11"/>
      <c r="J74" s="11">
        <f t="shared" si="1"/>
        <v>9.828</v>
      </c>
      <c r="K74" s="11">
        <v>0.862</v>
      </c>
      <c r="L74" s="11">
        <v>0</v>
      </c>
      <c r="M74" s="11">
        <v>0</v>
      </c>
      <c r="N74" s="11">
        <v>8.966</v>
      </c>
      <c r="O74" s="11">
        <f t="shared" si="2"/>
        <v>9.828</v>
      </c>
      <c r="P74" s="11">
        <v>0.862</v>
      </c>
      <c r="Q74" s="11">
        <v>0</v>
      </c>
      <c r="R74" s="11">
        <v>0</v>
      </c>
      <c r="S74" s="11">
        <v>8.966</v>
      </c>
    </row>
    <row r="75" spans="1:19" ht="27">
      <c r="A75" s="12"/>
      <c r="B75" s="28" t="s">
        <v>112</v>
      </c>
      <c r="C75" s="33"/>
      <c r="D75" s="34">
        <f aca="true" t="shared" si="3" ref="D75:D138">E75+F75+G75+H75</f>
        <v>1297.8</v>
      </c>
      <c r="E75" s="34">
        <f>SUM(E76:E78)</f>
        <v>0</v>
      </c>
      <c r="F75" s="34">
        <f>SUM(F76:F78)</f>
        <v>8</v>
      </c>
      <c r="G75" s="34">
        <f>SUM(G76:G78)</f>
        <v>0</v>
      </c>
      <c r="H75" s="34">
        <f>SUM(H76:H78)</f>
        <v>1289.8</v>
      </c>
      <c r="I75" s="34">
        <f>SUM(I76:I78)</f>
        <v>0</v>
      </c>
      <c r="J75" s="34">
        <f aca="true" t="shared" si="4" ref="J75:J138">K75+L75+M75+N75</f>
        <v>539.205</v>
      </c>
      <c r="K75" s="34">
        <f>SUM(K76:K78)</f>
        <v>1.497</v>
      </c>
      <c r="L75" s="34">
        <f>SUM(L76:L78)</f>
        <v>0.292</v>
      </c>
      <c r="M75" s="34">
        <f>SUM(M76:M78)</f>
        <v>0</v>
      </c>
      <c r="N75" s="34">
        <f>SUM(N76:N78)</f>
        <v>537.416</v>
      </c>
      <c r="O75" s="34">
        <f aca="true" t="shared" si="5" ref="O75:O138">P75+Q75+R75+S75</f>
        <v>539.205</v>
      </c>
      <c r="P75" s="34">
        <f>SUM(P76:P78)</f>
        <v>1.497</v>
      </c>
      <c r="Q75" s="34">
        <f>SUM(Q76:Q78)</f>
        <v>0.292</v>
      </c>
      <c r="R75" s="34">
        <f>SUM(R76:R78)</f>
        <v>0</v>
      </c>
      <c r="S75" s="34">
        <f>SUM(S76:S78)</f>
        <v>537.416</v>
      </c>
    </row>
    <row r="76" spans="1:19" ht="26.25">
      <c r="A76" s="12"/>
      <c r="B76" s="20" t="s">
        <v>114</v>
      </c>
      <c r="C76" s="10"/>
      <c r="D76" s="11">
        <f t="shared" si="3"/>
        <v>0</v>
      </c>
      <c r="E76" s="11"/>
      <c r="F76" s="11"/>
      <c r="G76" s="11"/>
      <c r="H76" s="11"/>
      <c r="I76" s="11"/>
      <c r="J76" s="11">
        <f t="shared" si="4"/>
        <v>0</v>
      </c>
      <c r="K76" s="11"/>
      <c r="L76" s="11"/>
      <c r="M76" s="11"/>
      <c r="N76" s="11"/>
      <c r="O76" s="11">
        <f t="shared" si="5"/>
        <v>0</v>
      </c>
      <c r="P76" s="11"/>
      <c r="Q76" s="11"/>
      <c r="R76" s="11"/>
      <c r="S76" s="11"/>
    </row>
    <row r="77" spans="1:19" ht="39">
      <c r="A77" s="12"/>
      <c r="B77" s="20" t="s">
        <v>115</v>
      </c>
      <c r="C77" s="10"/>
      <c r="D77" s="11">
        <v>1297.8</v>
      </c>
      <c r="E77" s="11">
        <v>0</v>
      </c>
      <c r="F77" s="11">
        <v>8</v>
      </c>
      <c r="G77" s="11">
        <v>0</v>
      </c>
      <c r="H77" s="11">
        <v>1289.8</v>
      </c>
      <c r="I77" s="11"/>
      <c r="J77" s="11">
        <v>539.205</v>
      </c>
      <c r="K77" s="11">
        <v>1.497</v>
      </c>
      <c r="L77" s="11">
        <v>0.292</v>
      </c>
      <c r="M77" s="11">
        <v>0</v>
      </c>
      <c r="N77" s="11">
        <v>537.416</v>
      </c>
      <c r="O77" s="11">
        <v>539.205</v>
      </c>
      <c r="P77" s="11">
        <v>1.497</v>
      </c>
      <c r="Q77" s="11">
        <v>0.292</v>
      </c>
      <c r="R77" s="11">
        <v>0</v>
      </c>
      <c r="S77" s="11">
        <v>537.416</v>
      </c>
    </row>
    <row r="78" spans="1:19" ht="52.5">
      <c r="A78" s="12"/>
      <c r="B78" s="20" t="s">
        <v>116</v>
      </c>
      <c r="C78" s="10"/>
      <c r="D78" s="11">
        <f t="shared" si="3"/>
        <v>0</v>
      </c>
      <c r="E78" s="11">
        <v>0</v>
      </c>
      <c r="F78" s="11">
        <v>0</v>
      </c>
      <c r="G78" s="11">
        <v>0</v>
      </c>
      <c r="H78" s="11">
        <v>0</v>
      </c>
      <c r="I78" s="11">
        <v>0</v>
      </c>
      <c r="J78" s="11">
        <v>0</v>
      </c>
      <c r="K78" s="11">
        <v>0</v>
      </c>
      <c r="L78" s="11">
        <v>0</v>
      </c>
      <c r="M78" s="11">
        <v>0</v>
      </c>
      <c r="N78" s="11">
        <v>0</v>
      </c>
      <c r="O78" s="11">
        <v>0</v>
      </c>
      <c r="P78" s="11">
        <v>0</v>
      </c>
      <c r="Q78" s="11">
        <v>0</v>
      </c>
      <c r="R78" s="11">
        <v>0</v>
      </c>
      <c r="S78" s="11">
        <v>0</v>
      </c>
    </row>
    <row r="79" spans="1:19" ht="27">
      <c r="A79" s="28"/>
      <c r="B79" s="27" t="s">
        <v>117</v>
      </c>
      <c r="C79" s="33"/>
      <c r="D79" s="34">
        <f t="shared" si="3"/>
        <v>3169.783</v>
      </c>
      <c r="E79" s="34">
        <f>E80+E84</f>
        <v>276</v>
      </c>
      <c r="F79" s="34">
        <f>F80+F84</f>
        <v>7.463</v>
      </c>
      <c r="G79" s="34">
        <f>G80+G84</f>
        <v>0</v>
      </c>
      <c r="H79" s="34">
        <f>H80+H84</f>
        <v>2886.3199999999997</v>
      </c>
      <c r="I79" s="34">
        <f>I80+I84</f>
        <v>0</v>
      </c>
      <c r="J79" s="34">
        <f t="shared" si="4"/>
        <v>1211.4270000000001</v>
      </c>
      <c r="K79" s="34">
        <f>K80+K84</f>
        <v>8.795</v>
      </c>
      <c r="L79" s="34">
        <f>L80+L84</f>
        <v>0</v>
      </c>
      <c r="M79" s="34">
        <f>M80+M84</f>
        <v>0</v>
      </c>
      <c r="N79" s="34">
        <f>N80+N84</f>
        <v>1202.632</v>
      </c>
      <c r="O79" s="34">
        <f t="shared" si="5"/>
        <v>1211.4270000000001</v>
      </c>
      <c r="P79" s="34">
        <f>P80+P84</f>
        <v>8.795</v>
      </c>
      <c r="Q79" s="34">
        <f>Q80+Q84</f>
        <v>0</v>
      </c>
      <c r="R79" s="34">
        <f>R80+R84</f>
        <v>0</v>
      </c>
      <c r="S79" s="34">
        <f>S80+S84</f>
        <v>1202.632</v>
      </c>
    </row>
    <row r="80" spans="1:19" ht="26.25">
      <c r="A80" s="12"/>
      <c r="B80" s="20" t="s">
        <v>118</v>
      </c>
      <c r="C80" s="10"/>
      <c r="D80" s="11">
        <f t="shared" si="3"/>
        <v>3169.783</v>
      </c>
      <c r="E80" s="11">
        <f>SUM(E81:E83)</f>
        <v>276</v>
      </c>
      <c r="F80" s="11">
        <f>SUM(F81:F83)</f>
        <v>7.463</v>
      </c>
      <c r="G80" s="11">
        <f>SUM(G81:G83)</f>
        <v>0</v>
      </c>
      <c r="H80" s="11">
        <f>SUM(H81:H83)</f>
        <v>2886.3199999999997</v>
      </c>
      <c r="I80" s="11">
        <f>SUM(I81:I83)</f>
        <v>0</v>
      </c>
      <c r="J80" s="11">
        <f t="shared" si="4"/>
        <v>1211.4270000000001</v>
      </c>
      <c r="K80" s="11">
        <f>SUM(K81:K83)</f>
        <v>8.795</v>
      </c>
      <c r="L80" s="11">
        <f>SUM(L81:L83)</f>
        <v>0</v>
      </c>
      <c r="M80" s="11">
        <f>SUM(M81:M83)</f>
        <v>0</v>
      </c>
      <c r="N80" s="11">
        <f>SUM(N81:N83)</f>
        <v>1202.632</v>
      </c>
      <c r="O80" s="11">
        <f t="shared" si="5"/>
        <v>1211.4270000000001</v>
      </c>
      <c r="P80" s="11">
        <f>SUM(P81:P83)</f>
        <v>8.795</v>
      </c>
      <c r="Q80" s="11">
        <f>SUM(Q81:Q83)</f>
        <v>0</v>
      </c>
      <c r="R80" s="11">
        <f>SUM(R81:R83)</f>
        <v>0</v>
      </c>
      <c r="S80" s="11">
        <f>SUM(S81:S83)</f>
        <v>1202.632</v>
      </c>
    </row>
    <row r="81" spans="1:19" ht="39">
      <c r="A81" s="13"/>
      <c r="B81" s="13" t="s">
        <v>50</v>
      </c>
      <c r="C81" s="10"/>
      <c r="D81" s="11">
        <v>380</v>
      </c>
      <c r="E81" s="11">
        <v>76</v>
      </c>
      <c r="F81" s="11">
        <v>4</v>
      </c>
      <c r="G81" s="11">
        <v>0</v>
      </c>
      <c r="H81" s="11">
        <v>300</v>
      </c>
      <c r="I81" s="11"/>
      <c r="J81" s="11">
        <f t="shared" si="4"/>
        <v>125</v>
      </c>
      <c r="K81" s="11">
        <v>0</v>
      </c>
      <c r="L81" s="11">
        <v>0</v>
      </c>
      <c r="M81" s="11">
        <v>0</v>
      </c>
      <c r="N81" s="11">
        <v>125</v>
      </c>
      <c r="O81" s="11">
        <f t="shared" si="5"/>
        <v>125</v>
      </c>
      <c r="P81" s="11">
        <v>0</v>
      </c>
      <c r="Q81" s="11">
        <v>0</v>
      </c>
      <c r="R81" s="11">
        <v>0</v>
      </c>
      <c r="S81" s="11">
        <v>125</v>
      </c>
    </row>
    <row r="82" spans="1:19" ht="39">
      <c r="A82" s="13"/>
      <c r="B82" s="13" t="s">
        <v>51</v>
      </c>
      <c r="C82" s="10"/>
      <c r="D82" s="11">
        <f t="shared" si="3"/>
        <v>2317.183</v>
      </c>
      <c r="E82" s="11">
        <v>200</v>
      </c>
      <c r="F82" s="11">
        <v>0.463</v>
      </c>
      <c r="G82" s="11">
        <v>0</v>
      </c>
      <c r="H82" s="11">
        <v>2116.72</v>
      </c>
      <c r="I82" s="11"/>
      <c r="J82" s="11">
        <f t="shared" si="4"/>
        <v>890.761</v>
      </c>
      <c r="K82" s="11">
        <v>8.795</v>
      </c>
      <c r="L82" s="11">
        <v>0</v>
      </c>
      <c r="M82" s="11">
        <v>0</v>
      </c>
      <c r="N82" s="11">
        <v>881.966</v>
      </c>
      <c r="O82" s="11">
        <f t="shared" si="5"/>
        <v>890.761</v>
      </c>
      <c r="P82" s="11">
        <v>8.795</v>
      </c>
      <c r="Q82" s="11">
        <v>0</v>
      </c>
      <c r="R82" s="11">
        <v>0</v>
      </c>
      <c r="S82" s="11">
        <v>881.966</v>
      </c>
    </row>
    <row r="83" spans="1:19" ht="39">
      <c r="A83" s="13"/>
      <c r="B83" s="13" t="s">
        <v>42</v>
      </c>
      <c r="C83" s="10"/>
      <c r="D83" s="11">
        <f t="shared" si="3"/>
        <v>472.6</v>
      </c>
      <c r="E83" s="11"/>
      <c r="F83" s="11">
        <v>3</v>
      </c>
      <c r="G83" s="11">
        <v>0</v>
      </c>
      <c r="H83" s="11">
        <v>469.6</v>
      </c>
      <c r="I83" s="11"/>
      <c r="J83" s="11">
        <f t="shared" si="4"/>
        <v>195.666</v>
      </c>
      <c r="K83" s="11">
        <v>0</v>
      </c>
      <c r="L83" s="11">
        <v>0</v>
      </c>
      <c r="M83" s="11">
        <v>0</v>
      </c>
      <c r="N83" s="11">
        <v>195.666</v>
      </c>
      <c r="O83" s="11">
        <f t="shared" si="5"/>
        <v>195.666</v>
      </c>
      <c r="P83" s="11">
        <v>0</v>
      </c>
      <c r="Q83" s="11">
        <v>0</v>
      </c>
      <c r="R83" s="11">
        <v>0</v>
      </c>
      <c r="S83" s="11">
        <v>195.666</v>
      </c>
    </row>
    <row r="84" spans="1:19" ht="39">
      <c r="A84" s="12"/>
      <c r="B84" s="20" t="s">
        <v>119</v>
      </c>
      <c r="C84" s="10"/>
      <c r="D84" s="11">
        <f t="shared" si="3"/>
        <v>0</v>
      </c>
      <c r="E84" s="11"/>
      <c r="F84" s="11"/>
      <c r="G84" s="11"/>
      <c r="H84" s="11"/>
      <c r="I84" s="11"/>
      <c r="J84" s="11">
        <f t="shared" si="4"/>
        <v>0</v>
      </c>
      <c r="K84" s="11"/>
      <c r="L84" s="11"/>
      <c r="M84" s="11"/>
      <c r="N84" s="11"/>
      <c r="O84" s="11">
        <f t="shared" si="5"/>
        <v>0</v>
      </c>
      <c r="P84" s="11"/>
      <c r="Q84" s="11"/>
      <c r="R84" s="11"/>
      <c r="S84" s="11"/>
    </row>
    <row r="85" spans="1:19" ht="27">
      <c r="A85" s="28"/>
      <c r="B85" s="27" t="s">
        <v>120</v>
      </c>
      <c r="C85" s="33"/>
      <c r="D85" s="34">
        <f t="shared" si="3"/>
        <v>459.496</v>
      </c>
      <c r="E85" s="34">
        <f>E86+E88+E89+E91+E93+E94+E95</f>
        <v>82.217</v>
      </c>
      <c r="F85" s="34">
        <f>F86+F88+F89+F91+F93+F94+F95</f>
        <v>4.327</v>
      </c>
      <c r="G85" s="34">
        <f>G86+G88+G89+G91+G93+G94+G95</f>
        <v>0</v>
      </c>
      <c r="H85" s="34">
        <f>H86+H88+H89+H91+H93+H94+H95</f>
        <v>372.952</v>
      </c>
      <c r="I85" s="34">
        <f>I86+I88+I89+I91+I93+I94+I95</f>
        <v>0</v>
      </c>
      <c r="J85" s="34">
        <f t="shared" si="4"/>
        <v>205.39499999999998</v>
      </c>
      <c r="K85" s="34">
        <f>K86+K88+K89+K91+K93+K94+K95</f>
        <v>50</v>
      </c>
      <c r="L85" s="34">
        <f>L86+L88+L89+L91+L93+L94+L95</f>
        <v>0</v>
      </c>
      <c r="M85" s="34">
        <f>M86+M88+M89+M91+M93+M94+M95</f>
        <v>0</v>
      </c>
      <c r="N85" s="34">
        <f>N86+N88+N89+N91+N93+N94+N95</f>
        <v>155.39499999999998</v>
      </c>
      <c r="O85" s="34">
        <f t="shared" si="5"/>
        <v>205.38699999999997</v>
      </c>
      <c r="P85" s="34">
        <f>P86+P88+P89+P91+P93+P94+P95</f>
        <v>49.992</v>
      </c>
      <c r="Q85" s="34">
        <f>Q86+Q88+Q89+Q91+Q93+Q94+Q95</f>
        <v>0</v>
      </c>
      <c r="R85" s="34">
        <f>R86+R88+R89+R91+R93+R94+R95</f>
        <v>0</v>
      </c>
      <c r="S85" s="34">
        <f>S86+S88+S89+S91+S93+S94+S95</f>
        <v>155.39499999999998</v>
      </c>
    </row>
    <row r="86" spans="1:19" ht="26.25">
      <c r="A86" s="12"/>
      <c r="B86" s="20" t="s">
        <v>121</v>
      </c>
      <c r="C86" s="10"/>
      <c r="D86" s="11">
        <f t="shared" si="3"/>
        <v>38.519999999999996</v>
      </c>
      <c r="E86" s="11">
        <f>E87</f>
        <v>4.815</v>
      </c>
      <c r="F86" s="11">
        <f>F87</f>
        <v>0.253</v>
      </c>
      <c r="G86" s="11">
        <f>G87</f>
        <v>0</v>
      </c>
      <c r="H86" s="11">
        <f>H87</f>
        <v>33.452</v>
      </c>
      <c r="I86" s="11">
        <f>I87</f>
        <v>0</v>
      </c>
      <c r="J86" s="11">
        <f t="shared" si="4"/>
        <v>13.938</v>
      </c>
      <c r="K86" s="11">
        <f>K87</f>
        <v>0</v>
      </c>
      <c r="L86" s="11">
        <f>L87</f>
        <v>0</v>
      </c>
      <c r="M86" s="11">
        <f>M87</f>
        <v>0</v>
      </c>
      <c r="N86" s="11">
        <f>N87</f>
        <v>13.938</v>
      </c>
      <c r="O86" s="11">
        <f t="shared" si="5"/>
        <v>13.938</v>
      </c>
      <c r="P86" s="11">
        <f>P87</f>
        <v>0</v>
      </c>
      <c r="Q86" s="11">
        <f>Q87</f>
        <v>0</v>
      </c>
      <c r="R86" s="11">
        <f>R87</f>
        <v>0</v>
      </c>
      <c r="S86" s="11">
        <f>S87</f>
        <v>13.938</v>
      </c>
    </row>
    <row r="87" spans="1:19" ht="12.75">
      <c r="A87" s="13"/>
      <c r="B87" s="13" t="s">
        <v>16</v>
      </c>
      <c r="C87" s="10"/>
      <c r="D87" s="11">
        <f t="shared" si="3"/>
        <v>38.519999999999996</v>
      </c>
      <c r="E87" s="11">
        <v>4.815</v>
      </c>
      <c r="F87" s="11">
        <v>0.253</v>
      </c>
      <c r="G87" s="11"/>
      <c r="H87" s="11">
        <v>33.452</v>
      </c>
      <c r="I87" s="11"/>
      <c r="J87" s="11">
        <f t="shared" si="4"/>
        <v>13.938</v>
      </c>
      <c r="K87" s="11">
        <v>0</v>
      </c>
      <c r="L87" s="11">
        <v>0</v>
      </c>
      <c r="M87" s="11">
        <v>0</v>
      </c>
      <c r="N87" s="11">
        <v>13.938</v>
      </c>
      <c r="O87" s="11">
        <f t="shared" si="5"/>
        <v>13.938</v>
      </c>
      <c r="P87" s="11">
        <v>0</v>
      </c>
      <c r="Q87" s="11">
        <v>0</v>
      </c>
      <c r="R87" s="11">
        <v>0</v>
      </c>
      <c r="S87" s="11">
        <v>13.938</v>
      </c>
    </row>
    <row r="88" spans="1:19" ht="26.25">
      <c r="A88" s="13"/>
      <c r="B88" s="21" t="s">
        <v>122</v>
      </c>
      <c r="C88" s="10"/>
      <c r="D88" s="11">
        <f t="shared" si="3"/>
        <v>174.3</v>
      </c>
      <c r="E88" s="11">
        <v>47.31</v>
      </c>
      <c r="F88" s="11">
        <v>2.49</v>
      </c>
      <c r="G88" s="11"/>
      <c r="H88" s="11">
        <v>124.5</v>
      </c>
      <c r="I88" s="11"/>
      <c r="J88" s="11">
        <f t="shared" si="4"/>
        <v>101.875</v>
      </c>
      <c r="K88" s="11">
        <v>50</v>
      </c>
      <c r="L88" s="11">
        <v>0</v>
      </c>
      <c r="M88" s="11">
        <v>0</v>
      </c>
      <c r="N88" s="11">
        <v>51.875</v>
      </c>
      <c r="O88" s="11">
        <f t="shared" si="5"/>
        <v>101.86699999999999</v>
      </c>
      <c r="P88" s="11">
        <v>49.992</v>
      </c>
      <c r="Q88" s="11">
        <v>0</v>
      </c>
      <c r="R88" s="11">
        <v>0</v>
      </c>
      <c r="S88" s="11">
        <v>51.875</v>
      </c>
    </row>
    <row r="89" spans="1:19" ht="26.25">
      <c r="A89" s="12"/>
      <c r="B89" s="20" t="s">
        <v>123</v>
      </c>
      <c r="C89" s="10"/>
      <c r="D89" s="11">
        <f t="shared" si="3"/>
        <v>233.5</v>
      </c>
      <c r="E89" s="11">
        <f>E90</f>
        <v>28.5</v>
      </c>
      <c r="F89" s="11">
        <f>F90</f>
        <v>1.5</v>
      </c>
      <c r="G89" s="11">
        <f>G90</f>
        <v>0</v>
      </c>
      <c r="H89" s="11">
        <f>H90</f>
        <v>203.5</v>
      </c>
      <c r="I89" s="11">
        <f>I90</f>
        <v>0</v>
      </c>
      <c r="J89" s="11">
        <f t="shared" si="4"/>
        <v>84.791</v>
      </c>
      <c r="K89" s="11">
        <f>K90</f>
        <v>0</v>
      </c>
      <c r="L89" s="11">
        <f>L90</f>
        <v>0</v>
      </c>
      <c r="M89" s="11">
        <f>M90</f>
        <v>0</v>
      </c>
      <c r="N89" s="11">
        <f>N90</f>
        <v>84.791</v>
      </c>
      <c r="O89" s="11">
        <f t="shared" si="5"/>
        <v>84.791</v>
      </c>
      <c r="P89" s="11">
        <f>P90</f>
        <v>0</v>
      </c>
      <c r="Q89" s="11">
        <f>Q90</f>
        <v>0</v>
      </c>
      <c r="R89" s="11">
        <f>R90</f>
        <v>0</v>
      </c>
      <c r="S89" s="11">
        <f>S90</f>
        <v>84.791</v>
      </c>
    </row>
    <row r="90" spans="1:19" ht="26.25">
      <c r="A90" s="13"/>
      <c r="B90" s="13" t="s">
        <v>52</v>
      </c>
      <c r="C90" s="10"/>
      <c r="D90" s="11">
        <f t="shared" si="3"/>
        <v>233.5</v>
      </c>
      <c r="E90" s="11">
        <v>28.5</v>
      </c>
      <c r="F90" s="11">
        <v>1.5</v>
      </c>
      <c r="G90" s="11">
        <v>0</v>
      </c>
      <c r="H90" s="11">
        <v>203.5</v>
      </c>
      <c r="I90" s="11"/>
      <c r="J90" s="11">
        <f t="shared" si="4"/>
        <v>84.791</v>
      </c>
      <c r="K90" s="11">
        <v>0</v>
      </c>
      <c r="L90" s="11">
        <v>0</v>
      </c>
      <c r="M90" s="11">
        <v>0</v>
      </c>
      <c r="N90" s="11">
        <v>84.791</v>
      </c>
      <c r="O90" s="11">
        <f t="shared" si="5"/>
        <v>84.791</v>
      </c>
      <c r="P90" s="11">
        <v>0</v>
      </c>
      <c r="Q90" s="11">
        <v>0</v>
      </c>
      <c r="R90" s="11">
        <v>0</v>
      </c>
      <c r="S90" s="11">
        <v>84.791</v>
      </c>
    </row>
    <row r="91" spans="1:19" ht="26.25">
      <c r="A91" s="13"/>
      <c r="B91" s="21" t="s">
        <v>124</v>
      </c>
      <c r="C91" s="10"/>
      <c r="D91" s="11">
        <f t="shared" si="3"/>
        <v>13.176</v>
      </c>
      <c r="E91" s="11">
        <f>E92</f>
        <v>1.592</v>
      </c>
      <c r="F91" s="11">
        <f>F92</f>
        <v>0.084</v>
      </c>
      <c r="G91" s="11">
        <f>G92</f>
        <v>0</v>
      </c>
      <c r="H91" s="11">
        <f>H92</f>
        <v>11.5</v>
      </c>
      <c r="I91" s="11">
        <f>I92</f>
        <v>0</v>
      </c>
      <c r="J91" s="11">
        <f t="shared" si="4"/>
        <v>4.791</v>
      </c>
      <c r="K91" s="11">
        <f>K92</f>
        <v>0</v>
      </c>
      <c r="L91" s="11">
        <f>L92</f>
        <v>0</v>
      </c>
      <c r="M91" s="11">
        <f>M92</f>
        <v>0</v>
      </c>
      <c r="N91" s="11">
        <v>4.791</v>
      </c>
      <c r="O91" s="11">
        <f t="shared" si="5"/>
        <v>4.791</v>
      </c>
      <c r="P91" s="11">
        <f>P92</f>
        <v>0</v>
      </c>
      <c r="Q91" s="11">
        <f>Q92</f>
        <v>0</v>
      </c>
      <c r="R91" s="11">
        <f>R92</f>
        <v>0</v>
      </c>
      <c r="S91" s="11">
        <v>4.791</v>
      </c>
    </row>
    <row r="92" spans="1:19" ht="26.25">
      <c r="A92" s="13"/>
      <c r="B92" s="13" t="s">
        <v>53</v>
      </c>
      <c r="C92" s="10"/>
      <c r="D92" s="11">
        <f t="shared" si="3"/>
        <v>13.176</v>
      </c>
      <c r="E92" s="11">
        <v>1.592</v>
      </c>
      <c r="F92" s="11">
        <v>0.084</v>
      </c>
      <c r="G92" s="11">
        <v>0</v>
      </c>
      <c r="H92" s="11">
        <v>11.5</v>
      </c>
      <c r="I92" s="11"/>
      <c r="J92" s="11">
        <f t="shared" si="4"/>
        <v>4.791</v>
      </c>
      <c r="K92" s="11">
        <v>0</v>
      </c>
      <c r="L92" s="11">
        <v>0</v>
      </c>
      <c r="M92" s="11">
        <v>0</v>
      </c>
      <c r="N92" s="11">
        <v>4.791</v>
      </c>
      <c r="O92" s="11">
        <f t="shared" si="5"/>
        <v>4.791</v>
      </c>
      <c r="P92" s="11">
        <v>0</v>
      </c>
      <c r="Q92" s="11">
        <v>0</v>
      </c>
      <c r="R92" s="11">
        <v>0</v>
      </c>
      <c r="S92" s="11">
        <v>4.791</v>
      </c>
    </row>
    <row r="93" spans="1:19" ht="26.25">
      <c r="A93" s="13"/>
      <c r="B93" s="21" t="s">
        <v>125</v>
      </c>
      <c r="C93" s="10"/>
      <c r="D93" s="11">
        <f t="shared" si="3"/>
        <v>0</v>
      </c>
      <c r="E93" s="11"/>
      <c r="F93" s="11"/>
      <c r="G93" s="11"/>
      <c r="H93" s="11"/>
      <c r="I93" s="11"/>
      <c r="J93" s="11">
        <f t="shared" si="4"/>
        <v>0</v>
      </c>
      <c r="K93" s="11"/>
      <c r="L93" s="11"/>
      <c r="M93" s="11"/>
      <c r="N93" s="11"/>
      <c r="O93" s="11">
        <f t="shared" si="5"/>
        <v>0</v>
      </c>
      <c r="P93" s="11"/>
      <c r="Q93" s="11"/>
      <c r="R93" s="11"/>
      <c r="S93" s="11"/>
    </row>
    <row r="94" spans="1:19" ht="26.25">
      <c r="A94" s="13"/>
      <c r="B94" s="21" t="s">
        <v>126</v>
      </c>
      <c r="C94" s="10"/>
      <c r="D94" s="11">
        <f t="shared" si="3"/>
        <v>0</v>
      </c>
      <c r="E94" s="11"/>
      <c r="F94" s="11"/>
      <c r="G94" s="11"/>
      <c r="H94" s="11"/>
      <c r="I94" s="11"/>
      <c r="J94" s="11">
        <f t="shared" si="4"/>
        <v>0</v>
      </c>
      <c r="K94" s="11"/>
      <c r="L94" s="11"/>
      <c r="M94" s="11"/>
      <c r="N94" s="11"/>
      <c r="O94" s="11">
        <f t="shared" si="5"/>
        <v>0</v>
      </c>
      <c r="P94" s="11"/>
      <c r="Q94" s="11"/>
      <c r="R94" s="11"/>
      <c r="S94" s="11"/>
    </row>
    <row r="95" spans="1:19" ht="52.5">
      <c r="A95" s="13"/>
      <c r="B95" s="21" t="s">
        <v>127</v>
      </c>
      <c r="C95" s="10"/>
      <c r="D95" s="11">
        <f t="shared" si="3"/>
        <v>0</v>
      </c>
      <c r="E95" s="11">
        <f>E96</f>
        <v>0</v>
      </c>
      <c r="F95" s="11">
        <f>F96</f>
        <v>0</v>
      </c>
      <c r="G95" s="11">
        <f>G96</f>
        <v>0</v>
      </c>
      <c r="H95" s="11">
        <f>H96</f>
        <v>0</v>
      </c>
      <c r="I95" s="11">
        <f>I96</f>
        <v>0</v>
      </c>
      <c r="J95" s="11">
        <f t="shared" si="4"/>
        <v>0</v>
      </c>
      <c r="K95" s="11">
        <f>K96</f>
        <v>0</v>
      </c>
      <c r="L95" s="11">
        <f>L96</f>
        <v>0</v>
      </c>
      <c r="M95" s="11">
        <f>M96</f>
        <v>0</v>
      </c>
      <c r="N95" s="11">
        <f>N96</f>
        <v>0</v>
      </c>
      <c r="O95" s="11">
        <f t="shared" si="5"/>
        <v>0</v>
      </c>
      <c r="P95" s="11">
        <f>P96</f>
        <v>0</v>
      </c>
      <c r="Q95" s="11">
        <f>Q96</f>
        <v>0</v>
      </c>
      <c r="R95" s="11">
        <f>R96</f>
        <v>0</v>
      </c>
      <c r="S95" s="11">
        <f>S96</f>
        <v>0</v>
      </c>
    </row>
    <row r="96" spans="1:19" ht="39">
      <c r="A96" s="13"/>
      <c r="B96" s="13" t="s">
        <v>54</v>
      </c>
      <c r="C96" s="10"/>
      <c r="D96" s="11">
        <f t="shared" si="3"/>
        <v>0</v>
      </c>
      <c r="E96" s="11"/>
      <c r="F96" s="11"/>
      <c r="G96" s="11"/>
      <c r="H96" s="11"/>
      <c r="I96" s="11"/>
      <c r="J96" s="11">
        <f t="shared" si="4"/>
        <v>0</v>
      </c>
      <c r="K96" s="11"/>
      <c r="L96" s="11"/>
      <c r="M96" s="11"/>
      <c r="N96" s="11"/>
      <c r="O96" s="11">
        <f t="shared" si="5"/>
        <v>0</v>
      </c>
      <c r="P96" s="11"/>
      <c r="Q96" s="11"/>
      <c r="R96" s="11"/>
      <c r="S96" s="11"/>
    </row>
    <row r="97" spans="1:19" ht="27">
      <c r="A97" s="28"/>
      <c r="B97" s="27" t="s">
        <v>128</v>
      </c>
      <c r="C97" s="33"/>
      <c r="D97" s="34">
        <f t="shared" si="3"/>
        <v>966.901</v>
      </c>
      <c r="E97" s="34">
        <f>E98+E100+E102+E104+E106</f>
        <v>567.361</v>
      </c>
      <c r="F97" s="34">
        <f>F98+F100+F102+F104+F106</f>
        <v>60.078</v>
      </c>
      <c r="G97" s="34">
        <f>G98+G100+G102+G104+G106</f>
        <v>0</v>
      </c>
      <c r="H97" s="34">
        <f>H98+H100+H102+H104+H106</f>
        <v>339.462</v>
      </c>
      <c r="I97" s="34">
        <f>I98+I100+I102+I104+I106</f>
        <v>0</v>
      </c>
      <c r="J97" s="34">
        <f t="shared" si="4"/>
        <v>633.656</v>
      </c>
      <c r="K97" s="34">
        <f>K98+K100+K102+K104+K106</f>
        <v>474.715</v>
      </c>
      <c r="L97" s="34">
        <f>L98+L100+L102+L104+L106</f>
        <v>17.5</v>
      </c>
      <c r="M97" s="34">
        <f>M98+M100+M102+M104+M106</f>
        <v>0</v>
      </c>
      <c r="N97" s="34">
        <f>N98+N100+N102+N104+N106</f>
        <v>141.441</v>
      </c>
      <c r="O97" s="34">
        <f t="shared" si="5"/>
        <v>620.4259999999999</v>
      </c>
      <c r="P97" s="34">
        <f>P98+P100+P102+P104+P106</f>
        <v>461.48499999999996</v>
      </c>
      <c r="Q97" s="34">
        <f>Q98+Q100+Q102+Q104+Q106</f>
        <v>17.5</v>
      </c>
      <c r="R97" s="34">
        <f>R98+R100+R102+R104+R106</f>
        <v>0</v>
      </c>
      <c r="S97" s="34">
        <f>S98+S100+S102+S104+S106</f>
        <v>141.441</v>
      </c>
    </row>
    <row r="98" spans="1:19" ht="39">
      <c r="A98" s="23"/>
      <c r="B98" s="20" t="s">
        <v>129</v>
      </c>
      <c r="C98" s="10"/>
      <c r="D98" s="11">
        <f t="shared" si="3"/>
        <v>184.05700000000002</v>
      </c>
      <c r="E98" s="11">
        <f>E99</f>
        <v>150.907</v>
      </c>
      <c r="F98" s="11">
        <f>F99</f>
        <v>14.74</v>
      </c>
      <c r="G98" s="11">
        <f>G99</f>
        <v>0</v>
      </c>
      <c r="H98" s="11">
        <f>H99</f>
        <v>18.41</v>
      </c>
      <c r="I98" s="11">
        <f>I99</f>
        <v>0</v>
      </c>
      <c r="J98" s="11">
        <f t="shared" si="4"/>
        <v>97.67</v>
      </c>
      <c r="K98" s="11">
        <f>K99</f>
        <v>90</v>
      </c>
      <c r="L98" s="11">
        <f>L99</f>
        <v>0</v>
      </c>
      <c r="M98" s="11">
        <f>M99</f>
        <v>0</v>
      </c>
      <c r="N98" s="11">
        <f>N99</f>
        <v>7.67</v>
      </c>
      <c r="O98" s="11">
        <f t="shared" si="5"/>
        <v>94.89</v>
      </c>
      <c r="P98" s="11">
        <f>P99</f>
        <v>87.22</v>
      </c>
      <c r="Q98" s="11">
        <f>Q99</f>
        <v>0</v>
      </c>
      <c r="R98" s="11">
        <f>R99</f>
        <v>0</v>
      </c>
      <c r="S98" s="11">
        <f>S99</f>
        <v>7.67</v>
      </c>
    </row>
    <row r="99" spans="1:19" ht="39">
      <c r="A99" s="25"/>
      <c r="B99" s="25" t="s">
        <v>55</v>
      </c>
      <c r="C99" s="10"/>
      <c r="D99" s="11">
        <f t="shared" si="3"/>
        <v>184.05700000000002</v>
      </c>
      <c r="E99" s="11">
        <v>150.907</v>
      </c>
      <c r="F99" s="11">
        <v>14.74</v>
      </c>
      <c r="G99" s="11">
        <v>0</v>
      </c>
      <c r="H99" s="11">
        <v>18.41</v>
      </c>
      <c r="I99" s="11"/>
      <c r="J99" s="11">
        <f t="shared" si="4"/>
        <v>97.67</v>
      </c>
      <c r="K99" s="11">
        <v>90</v>
      </c>
      <c r="L99" s="11">
        <v>0</v>
      </c>
      <c r="M99" s="11">
        <v>0</v>
      </c>
      <c r="N99" s="11">
        <v>7.67</v>
      </c>
      <c r="O99" s="11">
        <f t="shared" si="5"/>
        <v>94.89</v>
      </c>
      <c r="P99" s="11">
        <v>87.22</v>
      </c>
      <c r="Q99" s="11">
        <v>0</v>
      </c>
      <c r="R99" s="11">
        <v>0</v>
      </c>
      <c r="S99" s="11">
        <v>7.67</v>
      </c>
    </row>
    <row r="100" spans="1:19" ht="52.5">
      <c r="A100" s="23"/>
      <c r="B100" s="20" t="s">
        <v>130</v>
      </c>
      <c r="C100" s="10"/>
      <c r="D100" s="11">
        <f t="shared" si="3"/>
        <v>227.074</v>
      </c>
      <c r="E100" s="11">
        <f>E101</f>
        <v>109.406</v>
      </c>
      <c r="F100" s="11">
        <f>F101</f>
        <v>26.838</v>
      </c>
      <c r="G100" s="11">
        <f>G101</f>
        <v>0</v>
      </c>
      <c r="H100" s="11">
        <f>H101</f>
        <v>90.83</v>
      </c>
      <c r="I100" s="11">
        <f>I101</f>
        <v>0</v>
      </c>
      <c r="J100" s="11">
        <f t="shared" si="4"/>
        <v>117.845</v>
      </c>
      <c r="K100" s="11">
        <f>K101</f>
        <v>80</v>
      </c>
      <c r="L100" s="11">
        <f>L101</f>
        <v>0</v>
      </c>
      <c r="M100" s="11">
        <f>M101</f>
        <v>0</v>
      </c>
      <c r="N100" s="11">
        <f>N101</f>
        <v>37.845</v>
      </c>
      <c r="O100" s="11">
        <f t="shared" si="5"/>
        <v>107.395</v>
      </c>
      <c r="P100" s="11">
        <f>P101</f>
        <v>69.55</v>
      </c>
      <c r="Q100" s="11">
        <f>Q101</f>
        <v>0</v>
      </c>
      <c r="R100" s="11">
        <f>R101</f>
        <v>0</v>
      </c>
      <c r="S100" s="11">
        <f>S101</f>
        <v>37.845</v>
      </c>
    </row>
    <row r="101" spans="1:19" ht="26.25">
      <c r="A101" s="25"/>
      <c r="B101" s="25" t="s">
        <v>56</v>
      </c>
      <c r="C101" s="10"/>
      <c r="D101" s="11">
        <f t="shared" si="3"/>
        <v>227.074</v>
      </c>
      <c r="E101" s="11">
        <v>109.406</v>
      </c>
      <c r="F101" s="11">
        <v>26.838</v>
      </c>
      <c r="G101" s="11">
        <v>0</v>
      </c>
      <c r="H101" s="11">
        <v>90.83</v>
      </c>
      <c r="I101" s="11"/>
      <c r="J101" s="11">
        <f t="shared" si="4"/>
        <v>117.845</v>
      </c>
      <c r="K101" s="11">
        <v>80</v>
      </c>
      <c r="L101" s="11">
        <v>0</v>
      </c>
      <c r="M101" s="11">
        <v>0</v>
      </c>
      <c r="N101" s="11">
        <v>37.845</v>
      </c>
      <c r="O101" s="11">
        <f t="shared" si="5"/>
        <v>107.395</v>
      </c>
      <c r="P101" s="11">
        <v>69.55</v>
      </c>
      <c r="Q101" s="11">
        <v>0</v>
      </c>
      <c r="R101" s="11">
        <v>0</v>
      </c>
      <c r="S101" s="11">
        <v>37.845</v>
      </c>
    </row>
    <row r="102" spans="1:19" ht="39">
      <c r="A102" s="23"/>
      <c r="B102" s="20" t="s">
        <v>131</v>
      </c>
      <c r="C102" s="10"/>
      <c r="D102" s="11">
        <f t="shared" si="3"/>
        <v>5.555</v>
      </c>
      <c r="E102" s="11">
        <f>E103</f>
        <v>2.333</v>
      </c>
      <c r="F102" s="11">
        <f>F103</f>
        <v>1</v>
      </c>
      <c r="G102" s="11">
        <f>G103</f>
        <v>0</v>
      </c>
      <c r="H102" s="11">
        <f>H103</f>
        <v>2.222</v>
      </c>
      <c r="I102" s="11">
        <f>I103</f>
        <v>0</v>
      </c>
      <c r="J102" s="11">
        <f t="shared" si="4"/>
        <v>0.926</v>
      </c>
      <c r="K102" s="11">
        <f>K103</f>
        <v>0</v>
      </c>
      <c r="L102" s="11">
        <f>L103</f>
        <v>0</v>
      </c>
      <c r="M102" s="11">
        <f>M103</f>
        <v>0</v>
      </c>
      <c r="N102" s="11">
        <f>N103</f>
        <v>0.926</v>
      </c>
      <c r="O102" s="11">
        <f t="shared" si="5"/>
        <v>0.926</v>
      </c>
      <c r="P102" s="11">
        <f>P103</f>
        <v>0</v>
      </c>
      <c r="Q102" s="11">
        <f>Q103</f>
        <v>0</v>
      </c>
      <c r="R102" s="11">
        <f>R103</f>
        <v>0</v>
      </c>
      <c r="S102" s="11">
        <f>S103</f>
        <v>0.926</v>
      </c>
    </row>
    <row r="103" spans="1:19" ht="26.25">
      <c r="A103" s="25"/>
      <c r="B103" s="25" t="s">
        <v>57</v>
      </c>
      <c r="C103" s="10"/>
      <c r="D103" s="11">
        <f t="shared" si="3"/>
        <v>5.555</v>
      </c>
      <c r="E103" s="11">
        <v>2.333</v>
      </c>
      <c r="F103" s="11">
        <v>1</v>
      </c>
      <c r="G103" s="11">
        <v>0</v>
      </c>
      <c r="H103" s="11">
        <v>2.222</v>
      </c>
      <c r="I103" s="11"/>
      <c r="J103" s="11">
        <f t="shared" si="4"/>
        <v>0.926</v>
      </c>
      <c r="K103" s="11">
        <v>0</v>
      </c>
      <c r="L103" s="11">
        <v>0</v>
      </c>
      <c r="M103" s="11">
        <v>0</v>
      </c>
      <c r="N103" s="11">
        <v>0.926</v>
      </c>
      <c r="O103" s="11">
        <f t="shared" si="5"/>
        <v>0.926</v>
      </c>
      <c r="P103" s="11">
        <v>0</v>
      </c>
      <c r="Q103" s="11">
        <v>0</v>
      </c>
      <c r="R103" s="11">
        <v>0</v>
      </c>
      <c r="S103" s="11">
        <v>0.926</v>
      </c>
    </row>
    <row r="104" spans="1:19" ht="39">
      <c r="A104" s="23"/>
      <c r="B104" s="20" t="s">
        <v>132</v>
      </c>
      <c r="C104" s="10"/>
      <c r="D104" s="11">
        <f t="shared" si="3"/>
        <v>550.2149999999999</v>
      </c>
      <c r="E104" s="11">
        <f>E105</f>
        <v>304.715</v>
      </c>
      <c r="F104" s="11">
        <f>F105</f>
        <v>17.5</v>
      </c>
      <c r="G104" s="11">
        <f>G105</f>
        <v>0</v>
      </c>
      <c r="H104" s="11">
        <f>H105</f>
        <v>228</v>
      </c>
      <c r="I104" s="11">
        <f>I105</f>
        <v>0</v>
      </c>
      <c r="J104" s="11">
        <f t="shared" si="4"/>
        <v>417.215</v>
      </c>
      <c r="K104" s="11">
        <f>K105</f>
        <v>304.715</v>
      </c>
      <c r="L104" s="11">
        <f>L105</f>
        <v>17.5</v>
      </c>
      <c r="M104" s="11">
        <f>M105</f>
        <v>0</v>
      </c>
      <c r="N104" s="11">
        <f>N105</f>
        <v>95</v>
      </c>
      <c r="O104" s="11">
        <f t="shared" si="5"/>
        <v>417.215</v>
      </c>
      <c r="P104" s="11">
        <f>P105</f>
        <v>304.715</v>
      </c>
      <c r="Q104" s="11">
        <f>Q105</f>
        <v>17.5</v>
      </c>
      <c r="R104" s="11">
        <f>R105</f>
        <v>0</v>
      </c>
      <c r="S104" s="11">
        <f>S105</f>
        <v>95</v>
      </c>
    </row>
    <row r="105" spans="1:19" ht="39">
      <c r="A105" s="25"/>
      <c r="B105" s="25" t="s">
        <v>58</v>
      </c>
      <c r="C105" s="10"/>
      <c r="D105" s="11">
        <f t="shared" si="3"/>
        <v>550.2149999999999</v>
      </c>
      <c r="E105" s="11">
        <v>304.715</v>
      </c>
      <c r="F105" s="11">
        <v>17.5</v>
      </c>
      <c r="G105" s="11">
        <v>0</v>
      </c>
      <c r="H105" s="11">
        <v>228</v>
      </c>
      <c r="I105" s="11"/>
      <c r="J105" s="11">
        <f t="shared" si="4"/>
        <v>417.215</v>
      </c>
      <c r="K105" s="11">
        <v>304.715</v>
      </c>
      <c r="L105" s="11">
        <v>17.5</v>
      </c>
      <c r="M105" s="11">
        <v>0</v>
      </c>
      <c r="N105" s="11">
        <v>95</v>
      </c>
      <c r="O105" s="11">
        <f t="shared" si="5"/>
        <v>417.215</v>
      </c>
      <c r="P105" s="11">
        <v>304.715</v>
      </c>
      <c r="Q105" s="11">
        <v>17.5</v>
      </c>
      <c r="R105" s="11">
        <v>0</v>
      </c>
      <c r="S105" s="11">
        <v>95</v>
      </c>
    </row>
    <row r="106" spans="1:19" ht="39">
      <c r="A106" s="23"/>
      <c r="B106" s="20" t="s">
        <v>133</v>
      </c>
      <c r="C106" s="10"/>
      <c r="D106" s="11">
        <f t="shared" si="3"/>
        <v>0</v>
      </c>
      <c r="E106" s="11">
        <f>E107</f>
        <v>0</v>
      </c>
      <c r="F106" s="11">
        <f>F107</f>
        <v>0</v>
      </c>
      <c r="G106" s="11">
        <f>G107</f>
        <v>0</v>
      </c>
      <c r="H106" s="11">
        <f>H107</f>
        <v>0</v>
      </c>
      <c r="I106" s="11">
        <f>I107</f>
        <v>0</v>
      </c>
      <c r="J106" s="11">
        <f t="shared" si="4"/>
        <v>0</v>
      </c>
      <c r="K106" s="11">
        <f>K107</f>
        <v>0</v>
      </c>
      <c r="L106" s="11">
        <f>L107</f>
        <v>0</v>
      </c>
      <c r="M106" s="11">
        <f>M107</f>
        <v>0</v>
      </c>
      <c r="N106" s="11">
        <f>N107</f>
        <v>0</v>
      </c>
      <c r="O106" s="11">
        <f t="shared" si="5"/>
        <v>0</v>
      </c>
      <c r="P106" s="11">
        <f>P107</f>
        <v>0</v>
      </c>
      <c r="Q106" s="11">
        <f>Q107</f>
        <v>0</v>
      </c>
      <c r="R106" s="11">
        <f>R107</f>
        <v>0</v>
      </c>
      <c r="S106" s="11">
        <f>S107</f>
        <v>0</v>
      </c>
    </row>
    <row r="107" spans="1:19" ht="52.5">
      <c r="A107" s="25"/>
      <c r="B107" s="25" t="s">
        <v>59</v>
      </c>
      <c r="C107" s="10"/>
      <c r="D107" s="11">
        <f t="shared" si="3"/>
        <v>0</v>
      </c>
      <c r="E107" s="11"/>
      <c r="F107" s="11"/>
      <c r="G107" s="11"/>
      <c r="H107" s="11"/>
      <c r="I107" s="11"/>
      <c r="J107" s="11">
        <f t="shared" si="4"/>
        <v>0</v>
      </c>
      <c r="K107" s="11"/>
      <c r="L107" s="11"/>
      <c r="M107" s="11"/>
      <c r="N107" s="11"/>
      <c r="O107" s="11">
        <f t="shared" si="5"/>
        <v>0</v>
      </c>
      <c r="P107" s="11"/>
      <c r="Q107" s="11"/>
      <c r="R107" s="11"/>
      <c r="S107" s="11"/>
    </row>
    <row r="108" spans="1:19" ht="39.75">
      <c r="A108" s="29"/>
      <c r="B108" s="27" t="s">
        <v>134</v>
      </c>
      <c r="C108" s="33"/>
      <c r="D108" s="34">
        <f t="shared" si="3"/>
        <v>481.9</v>
      </c>
      <c r="E108" s="34">
        <f>E109+E112+E113+E114+E115</f>
        <v>0</v>
      </c>
      <c r="F108" s="34">
        <f>F109+F112+F113+F114+F115</f>
        <v>30</v>
      </c>
      <c r="G108" s="34">
        <f>G109+G112+G113+G114+G115</f>
        <v>0</v>
      </c>
      <c r="H108" s="34">
        <f>H109+H112+H113+H114+H115</f>
        <v>451.9</v>
      </c>
      <c r="I108" s="34">
        <f>I109+I112+I113+I114+I115</f>
        <v>0</v>
      </c>
      <c r="J108" s="34">
        <f t="shared" si="4"/>
        <v>188.291</v>
      </c>
      <c r="K108" s="34">
        <f>K109+K112+K113+K114+K115</f>
        <v>0</v>
      </c>
      <c r="L108" s="34">
        <f>L109+L112+L113+L114+L115</f>
        <v>0</v>
      </c>
      <c r="M108" s="34">
        <f>M109+M112+M113+M114+M115</f>
        <v>0</v>
      </c>
      <c r="N108" s="34">
        <f>N109+N112+N113+N114+N115</f>
        <v>188.291</v>
      </c>
      <c r="O108" s="34">
        <f t="shared" si="5"/>
        <v>188.291</v>
      </c>
      <c r="P108" s="34">
        <f>P109+P112+P113+P114+P115</f>
        <v>0</v>
      </c>
      <c r="Q108" s="34">
        <f>Q109+Q112+Q113+Q114+Q115</f>
        <v>0</v>
      </c>
      <c r="R108" s="34">
        <f>R109+R112+R113+R114+R115</f>
        <v>0</v>
      </c>
      <c r="S108" s="34">
        <f>S109+S112+S113+S114+S115</f>
        <v>188.291</v>
      </c>
    </row>
    <row r="109" spans="1:19" ht="26.25">
      <c r="A109" s="23" t="s">
        <v>135</v>
      </c>
      <c r="B109" s="20" t="s">
        <v>136</v>
      </c>
      <c r="C109" s="10"/>
      <c r="D109" s="11">
        <f t="shared" si="3"/>
        <v>479.9</v>
      </c>
      <c r="E109" s="11">
        <f>E110+E111</f>
        <v>0</v>
      </c>
      <c r="F109" s="11">
        <f>F110+F111</f>
        <v>28</v>
      </c>
      <c r="G109" s="11">
        <f>G110+G111</f>
        <v>0</v>
      </c>
      <c r="H109" s="11">
        <f>H110+H111</f>
        <v>451.9</v>
      </c>
      <c r="I109" s="11">
        <f>I110+I111</f>
        <v>0</v>
      </c>
      <c r="J109" s="11">
        <f t="shared" si="4"/>
        <v>188.291</v>
      </c>
      <c r="K109" s="11">
        <f>K110+K111</f>
        <v>0</v>
      </c>
      <c r="L109" s="11">
        <f>L110+L111</f>
        <v>0</v>
      </c>
      <c r="M109" s="11">
        <f>M110+M111</f>
        <v>0</v>
      </c>
      <c r="N109" s="11">
        <f>N110+N111</f>
        <v>188.291</v>
      </c>
      <c r="O109" s="11">
        <f t="shared" si="5"/>
        <v>188.291</v>
      </c>
      <c r="P109" s="11">
        <f>P110+P111</f>
        <v>0</v>
      </c>
      <c r="Q109" s="11">
        <f>Q110+Q111</f>
        <v>0</v>
      </c>
      <c r="R109" s="11">
        <f>R110+R111</f>
        <v>0</v>
      </c>
      <c r="S109" s="11">
        <f>S110+S111</f>
        <v>188.291</v>
      </c>
    </row>
    <row r="110" spans="1:19" ht="12.75">
      <c r="A110" s="25"/>
      <c r="B110" s="25" t="s">
        <v>60</v>
      </c>
      <c r="C110" s="10"/>
      <c r="D110" s="11">
        <f t="shared" si="3"/>
        <v>20</v>
      </c>
      <c r="E110" s="11">
        <v>0</v>
      </c>
      <c r="F110" s="11">
        <v>20</v>
      </c>
      <c r="G110" s="11">
        <v>0</v>
      </c>
      <c r="H110" s="11">
        <v>0</v>
      </c>
      <c r="I110" s="11"/>
      <c r="J110" s="11">
        <f t="shared" si="4"/>
        <v>0</v>
      </c>
      <c r="K110" s="11">
        <v>0</v>
      </c>
      <c r="L110" s="11">
        <v>0</v>
      </c>
      <c r="M110" s="11">
        <v>0</v>
      </c>
      <c r="N110" s="11">
        <v>0</v>
      </c>
      <c r="O110" s="11">
        <f t="shared" si="5"/>
        <v>0</v>
      </c>
      <c r="P110" s="11">
        <v>0</v>
      </c>
      <c r="Q110" s="11">
        <v>0</v>
      </c>
      <c r="R110" s="11">
        <v>0</v>
      </c>
      <c r="S110" s="11">
        <v>0</v>
      </c>
    </row>
    <row r="111" spans="1:19" ht="12.75">
      <c r="A111" s="25"/>
      <c r="B111" s="25" t="s">
        <v>61</v>
      </c>
      <c r="C111" s="10"/>
      <c r="D111" s="11">
        <f t="shared" si="3"/>
        <v>459.9</v>
      </c>
      <c r="E111" s="11">
        <v>0</v>
      </c>
      <c r="F111" s="11">
        <v>8</v>
      </c>
      <c r="G111" s="11">
        <v>0</v>
      </c>
      <c r="H111" s="11">
        <v>451.9</v>
      </c>
      <c r="I111" s="11"/>
      <c r="J111" s="11">
        <f t="shared" si="4"/>
        <v>188.291</v>
      </c>
      <c r="K111" s="11">
        <v>0</v>
      </c>
      <c r="L111" s="11">
        <v>0</v>
      </c>
      <c r="M111" s="11">
        <v>0</v>
      </c>
      <c r="N111" s="11">
        <v>188.291</v>
      </c>
      <c r="O111" s="11">
        <f t="shared" si="5"/>
        <v>188.291</v>
      </c>
      <c r="P111" s="11">
        <v>0</v>
      </c>
      <c r="Q111" s="11">
        <v>0</v>
      </c>
      <c r="R111" s="11">
        <v>0</v>
      </c>
      <c r="S111" s="11">
        <v>188.291</v>
      </c>
    </row>
    <row r="112" spans="1:19" ht="26.25">
      <c r="A112" s="23"/>
      <c r="B112" s="20" t="s">
        <v>137</v>
      </c>
      <c r="C112" s="10"/>
      <c r="D112" s="11">
        <f t="shared" si="3"/>
        <v>0</v>
      </c>
      <c r="E112" s="11"/>
      <c r="F112" s="11"/>
      <c r="G112" s="11"/>
      <c r="H112" s="11"/>
      <c r="I112" s="11"/>
      <c r="J112" s="11">
        <f t="shared" si="4"/>
        <v>0</v>
      </c>
      <c r="K112" s="11"/>
      <c r="L112" s="11"/>
      <c r="M112" s="11"/>
      <c r="N112" s="11"/>
      <c r="O112" s="11">
        <f t="shared" si="5"/>
        <v>0</v>
      </c>
      <c r="P112" s="11"/>
      <c r="Q112" s="11"/>
      <c r="R112" s="11"/>
      <c r="S112" s="11"/>
    </row>
    <row r="113" spans="1:19" ht="26.25">
      <c r="A113" s="26"/>
      <c r="B113" s="31" t="s">
        <v>138</v>
      </c>
      <c r="C113" s="10"/>
      <c r="D113" s="11">
        <f t="shared" si="3"/>
        <v>0</v>
      </c>
      <c r="E113" s="11"/>
      <c r="F113" s="11"/>
      <c r="G113" s="11"/>
      <c r="H113" s="11"/>
      <c r="I113" s="11"/>
      <c r="J113" s="11">
        <f t="shared" si="4"/>
        <v>0</v>
      </c>
      <c r="K113" s="11"/>
      <c r="L113" s="11"/>
      <c r="M113" s="11"/>
      <c r="N113" s="11"/>
      <c r="O113" s="11">
        <f t="shared" si="5"/>
        <v>0</v>
      </c>
      <c r="P113" s="11"/>
      <c r="Q113" s="11"/>
      <c r="R113" s="11"/>
      <c r="S113" s="11"/>
    </row>
    <row r="114" spans="1:19" ht="39">
      <c r="A114" s="23"/>
      <c r="B114" s="20" t="s">
        <v>139</v>
      </c>
      <c r="C114" s="10"/>
      <c r="D114" s="11">
        <f t="shared" si="3"/>
        <v>0</v>
      </c>
      <c r="E114" s="11"/>
      <c r="F114" s="11"/>
      <c r="G114" s="11"/>
      <c r="H114" s="11"/>
      <c r="I114" s="11"/>
      <c r="J114" s="11">
        <f t="shared" si="4"/>
        <v>0</v>
      </c>
      <c r="K114" s="11"/>
      <c r="L114" s="11"/>
      <c r="M114" s="11"/>
      <c r="N114" s="11"/>
      <c r="O114" s="11">
        <f t="shared" si="5"/>
        <v>0</v>
      </c>
      <c r="P114" s="11"/>
      <c r="Q114" s="11"/>
      <c r="R114" s="11"/>
      <c r="S114" s="11"/>
    </row>
    <row r="115" spans="1:19" ht="39">
      <c r="A115" s="23"/>
      <c r="B115" s="20" t="s">
        <v>140</v>
      </c>
      <c r="C115" s="10"/>
      <c r="D115" s="11">
        <f t="shared" si="3"/>
        <v>2</v>
      </c>
      <c r="E115" s="11">
        <v>0</v>
      </c>
      <c r="F115" s="11">
        <v>2</v>
      </c>
      <c r="G115" s="11">
        <v>0</v>
      </c>
      <c r="H115" s="11">
        <v>0</v>
      </c>
      <c r="I115" s="11"/>
      <c r="J115" s="11">
        <f t="shared" si="4"/>
        <v>0</v>
      </c>
      <c r="K115" s="11">
        <v>0</v>
      </c>
      <c r="L115" s="11">
        <v>0</v>
      </c>
      <c r="M115" s="11">
        <v>0</v>
      </c>
      <c r="N115" s="11">
        <v>0</v>
      </c>
      <c r="O115" s="11">
        <f t="shared" si="5"/>
        <v>0</v>
      </c>
      <c r="P115" s="11">
        <v>0</v>
      </c>
      <c r="Q115" s="11">
        <v>0</v>
      </c>
      <c r="R115" s="11">
        <v>0</v>
      </c>
      <c r="S115" s="11">
        <v>0</v>
      </c>
    </row>
    <row r="116" spans="1:19" ht="27">
      <c r="A116" s="28"/>
      <c r="B116" s="27" t="s">
        <v>141</v>
      </c>
      <c r="C116" s="33"/>
      <c r="D116" s="34">
        <f t="shared" si="3"/>
        <v>736.81</v>
      </c>
      <c r="E116" s="34">
        <f>E117+E123+E125</f>
        <v>0</v>
      </c>
      <c r="F116" s="34">
        <f>F117+F123+F125</f>
        <v>736.81</v>
      </c>
      <c r="G116" s="34">
        <f>G117+G123+G125</f>
        <v>0</v>
      </c>
      <c r="H116" s="34">
        <f>H117+H123+H125</f>
        <v>0</v>
      </c>
      <c r="I116" s="34">
        <f>I117+I123+I125</f>
        <v>0</v>
      </c>
      <c r="J116" s="34">
        <f t="shared" si="4"/>
        <v>67.421</v>
      </c>
      <c r="K116" s="34">
        <f>K117+K123+K125</f>
        <v>0</v>
      </c>
      <c r="L116" s="34">
        <f>L117+L123+L125</f>
        <v>67.421</v>
      </c>
      <c r="M116" s="34">
        <f>M117+M123+M125</f>
        <v>0</v>
      </c>
      <c r="N116" s="34">
        <f>N117+N123+N125</f>
        <v>0</v>
      </c>
      <c r="O116" s="34">
        <f t="shared" si="5"/>
        <v>67.421</v>
      </c>
      <c r="P116" s="34">
        <f>P117+P123+P125</f>
        <v>0</v>
      </c>
      <c r="Q116" s="34">
        <f>Q117+Q123+Q125</f>
        <v>67.421</v>
      </c>
      <c r="R116" s="34">
        <f>R117+R123+R125</f>
        <v>0</v>
      </c>
      <c r="S116" s="34">
        <f>S117+S123+S125</f>
        <v>0</v>
      </c>
    </row>
    <row r="117" spans="1:19" ht="26.25">
      <c r="A117" s="23"/>
      <c r="B117" s="20" t="s">
        <v>142</v>
      </c>
      <c r="C117" s="10"/>
      <c r="D117" s="11">
        <f t="shared" si="3"/>
        <v>130.14100000000002</v>
      </c>
      <c r="E117" s="11">
        <f>SUM(E118:E122)</f>
        <v>0</v>
      </c>
      <c r="F117" s="11">
        <f>SUM(F118:F122)</f>
        <v>130.14100000000002</v>
      </c>
      <c r="G117" s="11">
        <f>SUM(G118:G122)</f>
        <v>0</v>
      </c>
      <c r="H117" s="11">
        <f>SUM(H118:H122)</f>
        <v>0</v>
      </c>
      <c r="I117" s="11">
        <f>SUM(I118:I122)</f>
        <v>0</v>
      </c>
      <c r="J117" s="11">
        <f t="shared" si="4"/>
        <v>67.421</v>
      </c>
      <c r="K117" s="11">
        <f>SUM(K118:K122)</f>
        <v>0</v>
      </c>
      <c r="L117" s="11">
        <f>SUM(L118:L122)</f>
        <v>67.421</v>
      </c>
      <c r="M117" s="11">
        <f>SUM(M118:M122)</f>
        <v>0</v>
      </c>
      <c r="N117" s="11">
        <f>SUM(N118:N122)</f>
        <v>0</v>
      </c>
      <c r="O117" s="11">
        <f t="shared" si="5"/>
        <v>67.421</v>
      </c>
      <c r="P117" s="11">
        <f>SUM(P118:P122)</f>
        <v>0</v>
      </c>
      <c r="Q117" s="11">
        <f>SUM(Q118:Q122)</f>
        <v>67.421</v>
      </c>
      <c r="R117" s="11">
        <f>SUM(R118:R122)</f>
        <v>0</v>
      </c>
      <c r="S117" s="11">
        <f>SUM(S118:S122)</f>
        <v>0</v>
      </c>
    </row>
    <row r="118" spans="1:19" ht="12.75">
      <c r="A118" s="25"/>
      <c r="B118" s="25" t="s">
        <v>13</v>
      </c>
      <c r="C118" s="10"/>
      <c r="D118" s="11">
        <f t="shared" si="3"/>
        <v>125.141</v>
      </c>
      <c r="E118" s="11">
        <v>0</v>
      </c>
      <c r="F118" s="11">
        <v>125.141</v>
      </c>
      <c r="G118" s="11">
        <v>0</v>
      </c>
      <c r="H118" s="11">
        <v>0</v>
      </c>
      <c r="I118" s="11"/>
      <c r="J118" s="11">
        <f t="shared" si="4"/>
        <v>67.421</v>
      </c>
      <c r="K118" s="11">
        <v>0</v>
      </c>
      <c r="L118" s="11">
        <v>67.421</v>
      </c>
      <c r="M118" s="11">
        <v>0</v>
      </c>
      <c r="N118" s="11">
        <v>0</v>
      </c>
      <c r="O118" s="11">
        <v>67.421</v>
      </c>
      <c r="P118" s="11">
        <v>0</v>
      </c>
      <c r="Q118" s="11">
        <v>67.421</v>
      </c>
      <c r="R118" s="11">
        <v>0</v>
      </c>
      <c r="S118" s="11">
        <v>0</v>
      </c>
    </row>
    <row r="119" spans="1:19" ht="12.75">
      <c r="A119" s="25"/>
      <c r="B119" s="25" t="s">
        <v>62</v>
      </c>
      <c r="C119" s="10"/>
      <c r="D119" s="11">
        <f t="shared" si="3"/>
        <v>0</v>
      </c>
      <c r="E119" s="11"/>
      <c r="F119" s="11"/>
      <c r="G119" s="11"/>
      <c r="H119" s="11"/>
      <c r="I119" s="11"/>
      <c r="J119" s="11">
        <f t="shared" si="4"/>
        <v>0</v>
      </c>
      <c r="K119" s="11"/>
      <c r="L119" s="11"/>
      <c r="M119" s="11"/>
      <c r="N119" s="11"/>
      <c r="O119" s="11">
        <f t="shared" si="5"/>
        <v>0</v>
      </c>
      <c r="P119" s="11"/>
      <c r="Q119" s="11"/>
      <c r="R119" s="11"/>
      <c r="S119" s="11"/>
    </row>
    <row r="120" spans="1:19" ht="39">
      <c r="A120" s="25"/>
      <c r="B120" s="25" t="s">
        <v>63</v>
      </c>
      <c r="C120" s="10"/>
      <c r="D120" s="11">
        <f t="shared" si="3"/>
        <v>0</v>
      </c>
      <c r="E120" s="11"/>
      <c r="F120" s="11"/>
      <c r="G120" s="11"/>
      <c r="H120" s="11"/>
      <c r="I120" s="11"/>
      <c r="J120" s="11">
        <f t="shared" si="4"/>
        <v>0</v>
      </c>
      <c r="K120" s="11"/>
      <c r="L120" s="11"/>
      <c r="M120" s="11"/>
      <c r="N120" s="11"/>
      <c r="O120" s="11">
        <f t="shared" si="5"/>
        <v>0</v>
      </c>
      <c r="P120" s="11"/>
      <c r="Q120" s="11"/>
      <c r="R120" s="11"/>
      <c r="S120" s="11"/>
    </row>
    <row r="121" spans="1:19" ht="26.25">
      <c r="A121" s="25"/>
      <c r="B121" s="25" t="s">
        <v>64</v>
      </c>
      <c r="C121" s="10"/>
      <c r="D121" s="11">
        <f t="shared" si="3"/>
        <v>0</v>
      </c>
      <c r="E121" s="11"/>
      <c r="F121" s="11"/>
      <c r="G121" s="11"/>
      <c r="H121" s="11"/>
      <c r="I121" s="11"/>
      <c r="J121" s="11">
        <f t="shared" si="4"/>
        <v>0</v>
      </c>
      <c r="K121" s="11"/>
      <c r="L121" s="11"/>
      <c r="M121" s="11"/>
      <c r="N121" s="11"/>
      <c r="O121" s="11">
        <f t="shared" si="5"/>
        <v>0</v>
      </c>
      <c r="P121" s="11"/>
      <c r="Q121" s="11"/>
      <c r="R121" s="11"/>
      <c r="S121" s="11"/>
    </row>
    <row r="122" spans="1:19" ht="12.75">
      <c r="A122" s="25"/>
      <c r="B122" s="25" t="s">
        <v>65</v>
      </c>
      <c r="C122" s="10"/>
      <c r="D122" s="11">
        <f t="shared" si="3"/>
        <v>5</v>
      </c>
      <c r="E122" s="11"/>
      <c r="F122" s="11">
        <v>5</v>
      </c>
      <c r="G122" s="11"/>
      <c r="H122" s="11"/>
      <c r="I122" s="11"/>
      <c r="J122" s="11">
        <f t="shared" si="4"/>
        <v>0</v>
      </c>
      <c r="K122" s="11"/>
      <c r="L122" s="11"/>
      <c r="M122" s="11"/>
      <c r="N122" s="11"/>
      <c r="O122" s="11">
        <f t="shared" si="5"/>
        <v>0</v>
      </c>
      <c r="P122" s="11"/>
      <c r="Q122" s="11"/>
      <c r="R122" s="11"/>
      <c r="S122" s="11"/>
    </row>
    <row r="123" spans="1:19" ht="39">
      <c r="A123" s="23"/>
      <c r="B123" s="20" t="s">
        <v>143</v>
      </c>
      <c r="C123" s="10"/>
      <c r="D123" s="11">
        <f t="shared" si="3"/>
        <v>606.669</v>
      </c>
      <c r="E123" s="11">
        <f>E124</f>
        <v>0</v>
      </c>
      <c r="F123" s="11">
        <f>F124</f>
        <v>606.669</v>
      </c>
      <c r="G123" s="11">
        <f>G124</f>
        <v>0</v>
      </c>
      <c r="H123" s="11">
        <f>H124</f>
        <v>0</v>
      </c>
      <c r="I123" s="11">
        <f>I124</f>
        <v>0</v>
      </c>
      <c r="J123" s="11">
        <f t="shared" si="4"/>
        <v>0</v>
      </c>
      <c r="K123" s="11">
        <f>K124</f>
        <v>0</v>
      </c>
      <c r="L123" s="11">
        <f>L124</f>
        <v>0</v>
      </c>
      <c r="M123" s="11">
        <f>M124</f>
        <v>0</v>
      </c>
      <c r="N123" s="11">
        <f>N124</f>
        <v>0</v>
      </c>
      <c r="O123" s="11">
        <f t="shared" si="5"/>
        <v>0</v>
      </c>
      <c r="P123" s="11">
        <f>P124</f>
        <v>0</v>
      </c>
      <c r="Q123" s="11">
        <f>Q124</f>
        <v>0</v>
      </c>
      <c r="R123" s="11">
        <f>R124</f>
        <v>0</v>
      </c>
      <c r="S123" s="11">
        <f>S124</f>
        <v>0</v>
      </c>
    </row>
    <row r="124" spans="1:19" ht="26.25">
      <c r="A124" s="25"/>
      <c r="B124" s="25" t="s">
        <v>14</v>
      </c>
      <c r="C124" s="10"/>
      <c r="D124" s="11">
        <f t="shared" si="3"/>
        <v>606.669</v>
      </c>
      <c r="E124" s="11">
        <v>0</v>
      </c>
      <c r="F124" s="11">
        <v>606.669</v>
      </c>
      <c r="G124" s="11">
        <v>0</v>
      </c>
      <c r="H124" s="11">
        <v>0</v>
      </c>
      <c r="I124" s="11"/>
      <c r="J124" s="11">
        <f t="shared" si="4"/>
        <v>0</v>
      </c>
      <c r="K124" s="11">
        <v>0</v>
      </c>
      <c r="L124" s="11">
        <v>0</v>
      </c>
      <c r="M124" s="11">
        <v>0</v>
      </c>
      <c r="N124" s="11">
        <v>0</v>
      </c>
      <c r="O124" s="11">
        <f t="shared" si="5"/>
        <v>0</v>
      </c>
      <c r="P124" s="11">
        <v>0</v>
      </c>
      <c r="Q124" s="11">
        <v>0</v>
      </c>
      <c r="R124" s="11">
        <v>0</v>
      </c>
      <c r="S124" s="11">
        <v>0</v>
      </c>
    </row>
    <row r="125" spans="1:19" ht="39">
      <c r="A125" s="23"/>
      <c r="B125" s="20" t="s">
        <v>144</v>
      </c>
      <c r="C125" s="10"/>
      <c r="D125" s="11">
        <f t="shared" si="3"/>
        <v>0</v>
      </c>
      <c r="E125" s="11">
        <f>SUM(E126:E132)</f>
        <v>0</v>
      </c>
      <c r="F125" s="11">
        <f>SUM(F126:F132)</f>
        <v>0</v>
      </c>
      <c r="G125" s="11">
        <f>SUM(G126:G132)</f>
        <v>0</v>
      </c>
      <c r="H125" s="11">
        <f>SUM(H126:H132)</f>
        <v>0</v>
      </c>
      <c r="I125" s="11">
        <f>SUM(I126:I132)</f>
        <v>0</v>
      </c>
      <c r="J125" s="11">
        <f t="shared" si="4"/>
        <v>0</v>
      </c>
      <c r="K125" s="11">
        <f>SUM(K126:K132)</f>
        <v>0</v>
      </c>
      <c r="L125" s="11">
        <f>SUM(L126:L132)</f>
        <v>0</v>
      </c>
      <c r="M125" s="11">
        <f>SUM(M126:M132)</f>
        <v>0</v>
      </c>
      <c r="N125" s="11">
        <f>SUM(N126:N132)</f>
        <v>0</v>
      </c>
      <c r="O125" s="11">
        <f t="shared" si="5"/>
        <v>0</v>
      </c>
      <c r="P125" s="11">
        <f>SUM(P126:P132)</f>
        <v>0</v>
      </c>
      <c r="Q125" s="11">
        <f>SUM(Q126:Q132)</f>
        <v>0</v>
      </c>
      <c r="R125" s="11">
        <f>SUM(R126:R132)</f>
        <v>0</v>
      </c>
      <c r="S125" s="11">
        <f>SUM(S126:S132)</f>
        <v>0</v>
      </c>
    </row>
    <row r="126" spans="1:19" ht="39">
      <c r="A126" s="25"/>
      <c r="B126" s="25" t="s">
        <v>66</v>
      </c>
      <c r="C126" s="10"/>
      <c r="D126" s="11">
        <f t="shared" si="3"/>
        <v>0</v>
      </c>
      <c r="E126" s="11"/>
      <c r="F126" s="11"/>
      <c r="G126" s="11"/>
      <c r="H126" s="11"/>
      <c r="I126" s="11"/>
      <c r="J126" s="11">
        <f t="shared" si="4"/>
        <v>0</v>
      </c>
      <c r="K126" s="11"/>
      <c r="L126" s="11"/>
      <c r="M126" s="11"/>
      <c r="N126" s="11"/>
      <c r="O126" s="11">
        <f t="shared" si="5"/>
        <v>0</v>
      </c>
      <c r="P126" s="11"/>
      <c r="Q126" s="11"/>
      <c r="R126" s="11"/>
      <c r="S126" s="11"/>
    </row>
    <row r="127" spans="1:19" ht="26.25">
      <c r="A127" s="25"/>
      <c r="B127" s="25" t="s">
        <v>67</v>
      </c>
      <c r="C127" s="10"/>
      <c r="D127" s="11">
        <f t="shared" si="3"/>
        <v>0</v>
      </c>
      <c r="E127" s="11"/>
      <c r="F127" s="11"/>
      <c r="G127" s="11"/>
      <c r="H127" s="11"/>
      <c r="I127" s="11"/>
      <c r="J127" s="11">
        <f t="shared" si="4"/>
        <v>0</v>
      </c>
      <c r="K127" s="11"/>
      <c r="L127" s="11"/>
      <c r="M127" s="11"/>
      <c r="N127" s="11"/>
      <c r="O127" s="11">
        <f t="shared" si="5"/>
        <v>0</v>
      </c>
      <c r="P127" s="11"/>
      <c r="Q127" s="11"/>
      <c r="R127" s="11"/>
      <c r="S127" s="11"/>
    </row>
    <row r="128" spans="1:19" ht="39">
      <c r="A128" s="25"/>
      <c r="B128" s="25" t="s">
        <v>68</v>
      </c>
      <c r="C128" s="10"/>
      <c r="D128" s="11">
        <f t="shared" si="3"/>
        <v>0</v>
      </c>
      <c r="E128" s="11"/>
      <c r="F128" s="11"/>
      <c r="G128" s="11"/>
      <c r="H128" s="11"/>
      <c r="I128" s="11"/>
      <c r="J128" s="11">
        <f t="shared" si="4"/>
        <v>0</v>
      </c>
      <c r="K128" s="11"/>
      <c r="L128" s="11"/>
      <c r="M128" s="11"/>
      <c r="N128" s="11"/>
      <c r="O128" s="11">
        <f t="shared" si="5"/>
        <v>0</v>
      </c>
      <c r="P128" s="11"/>
      <c r="Q128" s="11"/>
      <c r="R128" s="11"/>
      <c r="S128" s="11"/>
    </row>
    <row r="129" spans="1:19" ht="12.75">
      <c r="A129" s="25"/>
      <c r="B129" s="25" t="s">
        <v>69</v>
      </c>
      <c r="C129" s="10"/>
      <c r="D129" s="11">
        <f t="shared" si="3"/>
        <v>0</v>
      </c>
      <c r="E129" s="11"/>
      <c r="F129" s="11"/>
      <c r="G129" s="11"/>
      <c r="H129" s="11"/>
      <c r="I129" s="11"/>
      <c r="J129" s="11">
        <f t="shared" si="4"/>
        <v>0</v>
      </c>
      <c r="K129" s="11"/>
      <c r="L129" s="11"/>
      <c r="M129" s="11"/>
      <c r="N129" s="11"/>
      <c r="O129" s="11">
        <f t="shared" si="5"/>
        <v>0</v>
      </c>
      <c r="P129" s="11"/>
      <c r="Q129" s="11"/>
      <c r="R129" s="11"/>
      <c r="S129" s="11"/>
    </row>
    <row r="130" spans="1:19" ht="39">
      <c r="A130" s="25"/>
      <c r="B130" s="25" t="s">
        <v>70</v>
      </c>
      <c r="C130" s="10"/>
      <c r="D130" s="11">
        <f t="shared" si="3"/>
        <v>0</v>
      </c>
      <c r="E130" s="11"/>
      <c r="F130" s="11"/>
      <c r="G130" s="11"/>
      <c r="H130" s="11"/>
      <c r="I130" s="11"/>
      <c r="J130" s="11">
        <f t="shared" si="4"/>
        <v>0</v>
      </c>
      <c r="K130" s="11"/>
      <c r="L130" s="11"/>
      <c r="M130" s="11"/>
      <c r="N130" s="11"/>
      <c r="O130" s="11">
        <f t="shared" si="5"/>
        <v>0</v>
      </c>
      <c r="P130" s="11"/>
      <c r="Q130" s="11"/>
      <c r="R130" s="11"/>
      <c r="S130" s="11"/>
    </row>
    <row r="131" spans="1:19" ht="26.25">
      <c r="A131" s="25"/>
      <c r="B131" s="25" t="s">
        <v>71</v>
      </c>
      <c r="C131" s="10"/>
      <c r="D131" s="11">
        <f t="shared" si="3"/>
        <v>0</v>
      </c>
      <c r="E131" s="11"/>
      <c r="F131" s="11"/>
      <c r="G131" s="11"/>
      <c r="H131" s="11"/>
      <c r="I131" s="11"/>
      <c r="J131" s="11">
        <f t="shared" si="4"/>
        <v>0</v>
      </c>
      <c r="K131" s="11"/>
      <c r="L131" s="11"/>
      <c r="M131" s="11"/>
      <c r="N131" s="11"/>
      <c r="O131" s="11">
        <f t="shared" si="5"/>
        <v>0</v>
      </c>
      <c r="P131" s="11"/>
      <c r="Q131" s="11"/>
      <c r="R131" s="11"/>
      <c r="S131" s="11"/>
    </row>
    <row r="132" spans="1:19" ht="26.25">
      <c r="A132" s="25"/>
      <c r="B132" s="25" t="s">
        <v>72</v>
      </c>
      <c r="C132" s="10"/>
      <c r="D132" s="11">
        <f t="shared" si="3"/>
        <v>0</v>
      </c>
      <c r="E132" s="11"/>
      <c r="F132" s="11"/>
      <c r="G132" s="11"/>
      <c r="H132" s="11"/>
      <c r="I132" s="11"/>
      <c r="J132" s="11">
        <f t="shared" si="4"/>
        <v>0</v>
      </c>
      <c r="K132" s="11"/>
      <c r="L132" s="11"/>
      <c r="M132" s="11"/>
      <c r="N132" s="11"/>
      <c r="O132" s="11">
        <f t="shared" si="5"/>
        <v>0</v>
      </c>
      <c r="P132" s="11"/>
      <c r="Q132" s="11"/>
      <c r="R132" s="11"/>
      <c r="S132" s="11"/>
    </row>
    <row r="133" spans="1:19" s="17" customFormat="1" ht="27">
      <c r="A133" s="32"/>
      <c r="B133" s="27" t="s">
        <v>145</v>
      </c>
      <c r="C133" s="35"/>
      <c r="D133" s="34">
        <f t="shared" si="3"/>
        <v>2410.4790000000003</v>
      </c>
      <c r="E133" s="36">
        <f>E134+E135</f>
        <v>1613.469</v>
      </c>
      <c r="F133" s="36">
        <f>F134+F135</f>
        <v>414.10999999999996</v>
      </c>
      <c r="G133" s="36">
        <f>G134+G135</f>
        <v>24.562</v>
      </c>
      <c r="H133" s="36">
        <f>H134+H135</f>
        <v>358.33799999999997</v>
      </c>
      <c r="I133" s="36">
        <f>I134+I135</f>
        <v>0</v>
      </c>
      <c r="J133" s="34">
        <f t="shared" si="4"/>
        <v>640.473</v>
      </c>
      <c r="K133" s="36">
        <f>K134+K135</f>
        <v>237.14600000000002</v>
      </c>
      <c r="L133" s="36">
        <f>L134+L135</f>
        <v>132.346</v>
      </c>
      <c r="M133" s="36">
        <f>M134+M135</f>
        <v>2.229</v>
      </c>
      <c r="N133" s="36">
        <f>N134+N135</f>
        <v>268.752</v>
      </c>
      <c r="O133" s="34">
        <f t="shared" si="5"/>
        <v>628.178</v>
      </c>
      <c r="P133" s="36">
        <f>P134+P135</f>
        <v>225.096</v>
      </c>
      <c r="Q133" s="36">
        <f>Q134+Q135</f>
        <v>132.101</v>
      </c>
      <c r="R133" s="36">
        <f>R134+R135</f>
        <v>2.229</v>
      </c>
      <c r="S133" s="36">
        <f>S134+S135</f>
        <v>268.752</v>
      </c>
    </row>
    <row r="134" spans="1:19" ht="39">
      <c r="A134" s="22"/>
      <c r="B134" s="20" t="s">
        <v>146</v>
      </c>
      <c r="C134" s="10"/>
      <c r="D134" s="11">
        <f t="shared" si="3"/>
        <v>542</v>
      </c>
      <c r="E134" s="11">
        <v>205.96</v>
      </c>
      <c r="F134" s="11">
        <v>10.84</v>
      </c>
      <c r="G134" s="11">
        <v>0</v>
      </c>
      <c r="H134" s="11">
        <v>325.2</v>
      </c>
      <c r="I134" s="11"/>
      <c r="J134" s="11">
        <f t="shared" si="4"/>
        <v>335.646</v>
      </c>
      <c r="K134" s="11">
        <v>80.906</v>
      </c>
      <c r="L134" s="11">
        <v>10.84</v>
      </c>
      <c r="M134" s="11">
        <v>0</v>
      </c>
      <c r="N134" s="11">
        <v>243.9</v>
      </c>
      <c r="O134" s="11">
        <f t="shared" si="5"/>
        <v>335.40200000000004</v>
      </c>
      <c r="P134" s="11">
        <v>80.906</v>
      </c>
      <c r="Q134" s="11">
        <v>10.596</v>
      </c>
      <c r="R134" s="11">
        <v>0</v>
      </c>
      <c r="S134" s="11">
        <v>243.9</v>
      </c>
    </row>
    <row r="135" spans="1:19" ht="52.5">
      <c r="A135" s="22"/>
      <c r="B135" s="20" t="s">
        <v>147</v>
      </c>
      <c r="C135" s="10"/>
      <c r="D135" s="11">
        <f t="shared" si="3"/>
        <v>1868.4789999999998</v>
      </c>
      <c r="E135" s="11">
        <f>SUM(E136:E143)</f>
        <v>1407.509</v>
      </c>
      <c r="F135" s="11">
        <f>SUM(F136:F143)</f>
        <v>403.27</v>
      </c>
      <c r="G135" s="11">
        <f>SUM(G136:G143)</f>
        <v>24.562</v>
      </c>
      <c r="H135" s="11">
        <v>33.138</v>
      </c>
      <c r="I135" s="11">
        <f>SUM(I136:I143)</f>
        <v>0</v>
      </c>
      <c r="J135" s="11">
        <f t="shared" si="4"/>
        <v>304.82699999999994</v>
      </c>
      <c r="K135" s="11">
        <f>SUM(K136:K143)</f>
        <v>156.24</v>
      </c>
      <c r="L135" s="11">
        <f>SUM(L136:L143)</f>
        <v>121.506</v>
      </c>
      <c r="M135" s="11">
        <f>SUM(M136:M143)</f>
        <v>2.229</v>
      </c>
      <c r="N135" s="11">
        <f>SUM(N136:N143)</f>
        <v>24.852</v>
      </c>
      <c r="O135" s="11">
        <f t="shared" si="5"/>
        <v>292.77599999999995</v>
      </c>
      <c r="P135" s="11">
        <f>SUM(P136:P143)</f>
        <v>144.19</v>
      </c>
      <c r="Q135" s="11">
        <f>SUM(Q136:Q143)</f>
        <v>121.505</v>
      </c>
      <c r="R135" s="11">
        <f>SUM(R136:R143)</f>
        <v>2.229</v>
      </c>
      <c r="S135" s="11">
        <f>SUM(S136:S143)</f>
        <v>24.852</v>
      </c>
    </row>
    <row r="136" spans="1:19" ht="12.75">
      <c r="A136" s="24"/>
      <c r="B136" s="25" t="s">
        <v>73</v>
      </c>
      <c r="C136" s="10"/>
      <c r="D136" s="11">
        <f t="shared" si="3"/>
        <v>329.269</v>
      </c>
      <c r="E136" s="11">
        <v>246.952</v>
      </c>
      <c r="F136" s="11">
        <v>46.427</v>
      </c>
      <c r="G136" s="11">
        <v>13.171</v>
      </c>
      <c r="H136" s="11">
        <v>22.719</v>
      </c>
      <c r="I136" s="11"/>
      <c r="J136" s="11">
        <f t="shared" si="4"/>
        <v>63.975</v>
      </c>
      <c r="K136" s="11">
        <v>29.07</v>
      </c>
      <c r="L136" s="11">
        <v>17.866</v>
      </c>
      <c r="M136" s="11">
        <v>0</v>
      </c>
      <c r="N136" s="11">
        <v>17.039</v>
      </c>
      <c r="O136" s="11">
        <f t="shared" si="5"/>
        <v>63.975</v>
      </c>
      <c r="P136" s="11">
        <v>29.07</v>
      </c>
      <c r="Q136" s="11">
        <v>17.866</v>
      </c>
      <c r="R136" s="11">
        <v>0</v>
      </c>
      <c r="S136" s="11">
        <v>17.039</v>
      </c>
    </row>
    <row r="137" spans="1:19" ht="12.75">
      <c r="A137" s="24"/>
      <c r="B137" s="25" t="s">
        <v>74</v>
      </c>
      <c r="C137" s="10"/>
      <c r="D137" s="11">
        <f t="shared" si="3"/>
        <v>329.466</v>
      </c>
      <c r="E137" s="11">
        <v>230.551</v>
      </c>
      <c r="F137" s="11">
        <v>82.447</v>
      </c>
      <c r="G137" s="11">
        <v>6.587</v>
      </c>
      <c r="H137" s="11">
        <v>9.881</v>
      </c>
      <c r="I137" s="11"/>
      <c r="J137" s="11">
        <f t="shared" si="4"/>
        <v>95.089</v>
      </c>
      <c r="K137" s="11">
        <v>34.87</v>
      </c>
      <c r="L137" s="11">
        <v>52.809</v>
      </c>
      <c r="M137" s="11">
        <v>0</v>
      </c>
      <c r="N137" s="11">
        <v>7.41</v>
      </c>
      <c r="O137" s="11">
        <f t="shared" si="5"/>
        <v>95.089</v>
      </c>
      <c r="P137" s="11">
        <v>34.87</v>
      </c>
      <c r="Q137" s="11">
        <v>52.809</v>
      </c>
      <c r="R137" s="11">
        <v>0</v>
      </c>
      <c r="S137" s="11">
        <v>7.41</v>
      </c>
    </row>
    <row r="138" spans="1:19" ht="26.25">
      <c r="A138" s="24"/>
      <c r="B138" s="25" t="s">
        <v>75</v>
      </c>
      <c r="C138" s="10"/>
      <c r="D138" s="11">
        <f t="shared" si="3"/>
        <v>185.138</v>
      </c>
      <c r="E138" s="11">
        <v>125.695</v>
      </c>
      <c r="F138" s="11">
        <v>56.471</v>
      </c>
      <c r="G138" s="11">
        <v>2.972</v>
      </c>
      <c r="H138" s="11">
        <v>0</v>
      </c>
      <c r="I138" s="11"/>
      <c r="J138" s="11">
        <f t="shared" si="4"/>
        <v>90.467</v>
      </c>
      <c r="K138" s="11">
        <v>44.9</v>
      </c>
      <c r="L138" s="11">
        <v>43.338</v>
      </c>
      <c r="M138" s="11">
        <v>2.229</v>
      </c>
      <c r="N138" s="11">
        <v>0</v>
      </c>
      <c r="O138" s="11">
        <f t="shared" si="5"/>
        <v>90.466</v>
      </c>
      <c r="P138" s="11">
        <v>44.9</v>
      </c>
      <c r="Q138" s="11">
        <v>43.337</v>
      </c>
      <c r="R138" s="11">
        <v>2.229</v>
      </c>
      <c r="S138" s="11">
        <v>0</v>
      </c>
    </row>
    <row r="139" spans="1:19" ht="26.25">
      <c r="A139" s="24"/>
      <c r="B139" s="25" t="s">
        <v>76</v>
      </c>
      <c r="C139" s="10"/>
      <c r="D139" s="11">
        <f aca="true" t="shared" si="6" ref="D139:D158">E139+F139+G139+H139</f>
        <v>5.456</v>
      </c>
      <c r="E139" s="11">
        <v>3.339</v>
      </c>
      <c r="F139" s="11">
        <v>1.5</v>
      </c>
      <c r="G139" s="11">
        <v>0.079</v>
      </c>
      <c r="H139" s="11">
        <v>0.538</v>
      </c>
      <c r="I139" s="11"/>
      <c r="J139" s="11">
        <f aca="true" t="shared" si="7" ref="J139:J158">K139+L139+M139+N139</f>
        <v>12.453000000000001</v>
      </c>
      <c r="K139" s="11">
        <v>12.05</v>
      </c>
      <c r="L139" s="11">
        <v>0</v>
      </c>
      <c r="M139" s="11">
        <v>0</v>
      </c>
      <c r="N139" s="11">
        <v>0.403</v>
      </c>
      <c r="O139" s="11">
        <f aca="true" t="shared" si="8" ref="O139:O158">P139+Q139+R139+S139</f>
        <v>0.403</v>
      </c>
      <c r="P139" s="11">
        <v>0</v>
      </c>
      <c r="Q139" s="11">
        <v>0</v>
      </c>
      <c r="R139" s="11">
        <v>0</v>
      </c>
      <c r="S139" s="11">
        <v>0.403</v>
      </c>
    </row>
    <row r="140" spans="1:19" ht="26.25">
      <c r="A140" s="24"/>
      <c r="B140" s="25" t="s">
        <v>77</v>
      </c>
      <c r="C140" s="10"/>
      <c r="D140" s="11">
        <f t="shared" si="6"/>
        <v>104.25500000000001</v>
      </c>
      <c r="E140" s="11">
        <v>70.781</v>
      </c>
      <c r="F140" s="11">
        <v>31.8</v>
      </c>
      <c r="G140" s="11">
        <v>1.674</v>
      </c>
      <c r="H140" s="11">
        <v>0</v>
      </c>
      <c r="I140" s="11"/>
      <c r="J140" s="11">
        <f t="shared" si="7"/>
        <v>42.843</v>
      </c>
      <c r="K140" s="11">
        <v>35.35</v>
      </c>
      <c r="L140" s="11">
        <v>7.493</v>
      </c>
      <c r="M140" s="11">
        <v>0</v>
      </c>
      <c r="N140" s="11">
        <v>0</v>
      </c>
      <c r="O140" s="11">
        <f t="shared" si="8"/>
        <v>42.843</v>
      </c>
      <c r="P140" s="11">
        <v>35.35</v>
      </c>
      <c r="Q140" s="11">
        <v>7.493</v>
      </c>
      <c r="R140" s="11">
        <v>0</v>
      </c>
      <c r="S140" s="11">
        <v>0</v>
      </c>
    </row>
    <row r="141" spans="1:19" ht="26.25">
      <c r="A141" s="24"/>
      <c r="B141" s="25" t="s">
        <v>78</v>
      </c>
      <c r="C141" s="10"/>
      <c r="D141" s="11">
        <f t="shared" si="6"/>
        <v>0</v>
      </c>
      <c r="E141" s="11">
        <v>0</v>
      </c>
      <c r="F141" s="11">
        <v>0</v>
      </c>
      <c r="G141" s="11">
        <v>0</v>
      </c>
      <c r="H141" s="11">
        <v>0</v>
      </c>
      <c r="I141" s="11"/>
      <c r="J141" s="11">
        <f t="shared" si="7"/>
        <v>0</v>
      </c>
      <c r="K141" s="11">
        <v>0</v>
      </c>
      <c r="L141" s="11">
        <v>0</v>
      </c>
      <c r="M141" s="11">
        <v>0</v>
      </c>
      <c r="N141" s="11">
        <v>0</v>
      </c>
      <c r="O141" s="11">
        <f t="shared" si="8"/>
        <v>0</v>
      </c>
      <c r="P141" s="11">
        <v>0</v>
      </c>
      <c r="Q141" s="11">
        <v>0</v>
      </c>
      <c r="R141" s="11">
        <v>0</v>
      </c>
      <c r="S141" s="11">
        <v>0</v>
      </c>
    </row>
    <row r="142" spans="1:19" ht="12.75">
      <c r="A142" s="24"/>
      <c r="B142" s="25" t="s">
        <v>79</v>
      </c>
      <c r="C142" s="10"/>
      <c r="D142" s="11">
        <f t="shared" si="6"/>
        <v>4.918</v>
      </c>
      <c r="E142" s="11">
        <v>3.339</v>
      </c>
      <c r="F142" s="11">
        <v>1.5</v>
      </c>
      <c r="G142" s="11">
        <v>0.079</v>
      </c>
      <c r="H142" s="11">
        <v>0</v>
      </c>
      <c r="I142" s="11"/>
      <c r="J142" s="11">
        <f t="shared" si="7"/>
        <v>0</v>
      </c>
      <c r="K142" s="11">
        <v>0</v>
      </c>
      <c r="L142" s="11">
        <v>0</v>
      </c>
      <c r="M142" s="11">
        <v>0</v>
      </c>
      <c r="N142" s="11">
        <v>0</v>
      </c>
      <c r="O142" s="11">
        <f t="shared" si="8"/>
        <v>0</v>
      </c>
      <c r="P142" s="11">
        <v>0</v>
      </c>
      <c r="Q142" s="11">
        <v>0</v>
      </c>
      <c r="R142" s="11">
        <v>0</v>
      </c>
      <c r="S142" s="11">
        <v>0</v>
      </c>
    </row>
    <row r="143" spans="1:19" ht="66">
      <c r="A143" s="24"/>
      <c r="B143" s="25" t="s">
        <v>80</v>
      </c>
      <c r="C143" s="10"/>
      <c r="D143" s="11">
        <f t="shared" si="6"/>
        <v>909.977</v>
      </c>
      <c r="E143" s="11">
        <v>726.852</v>
      </c>
      <c r="F143" s="11">
        <v>183.125</v>
      </c>
      <c r="G143" s="11">
        <v>0</v>
      </c>
      <c r="H143" s="11">
        <v>0</v>
      </c>
      <c r="I143" s="11"/>
      <c r="J143" s="11">
        <f t="shared" si="7"/>
        <v>0</v>
      </c>
      <c r="K143" s="11">
        <v>0</v>
      </c>
      <c r="L143" s="11">
        <v>0</v>
      </c>
      <c r="M143" s="11">
        <v>0</v>
      </c>
      <c r="N143" s="11">
        <v>0</v>
      </c>
      <c r="O143" s="11">
        <f t="shared" si="8"/>
        <v>0</v>
      </c>
      <c r="P143" s="11">
        <v>0</v>
      </c>
      <c r="Q143" s="11">
        <v>0</v>
      </c>
      <c r="R143" s="11">
        <v>0</v>
      </c>
      <c r="S143" s="11">
        <v>0</v>
      </c>
    </row>
    <row r="144" spans="1:19" s="17" customFormat="1" ht="27">
      <c r="A144" s="32"/>
      <c r="B144" s="27" t="s">
        <v>148</v>
      </c>
      <c r="C144" s="35"/>
      <c r="D144" s="34">
        <f t="shared" si="6"/>
        <v>1035.7530000000002</v>
      </c>
      <c r="E144" s="36">
        <f>SUM(E145:E152)</f>
        <v>599.6</v>
      </c>
      <c r="F144" s="36">
        <f>SUM(F145:F152)</f>
        <v>44.593</v>
      </c>
      <c r="G144" s="36">
        <f>SUM(G145:G152)</f>
        <v>0</v>
      </c>
      <c r="H144" s="36">
        <f>SUM(H145:H152)</f>
        <v>391.56000000000006</v>
      </c>
      <c r="I144" s="36">
        <f>SUM(I145:I152)</f>
        <v>0</v>
      </c>
      <c r="J144" s="34">
        <f t="shared" si="7"/>
        <v>364.232</v>
      </c>
      <c r="K144" s="36">
        <f>SUM(K145:K152)</f>
        <v>0.73</v>
      </c>
      <c r="L144" s="36">
        <f>SUM(L145:L152)</f>
        <v>71</v>
      </c>
      <c r="M144" s="36">
        <f>SUM(M145:M152)</f>
        <v>0</v>
      </c>
      <c r="N144" s="36">
        <f>SUM(N145:N152)</f>
        <v>292.502</v>
      </c>
      <c r="O144" s="34">
        <f t="shared" si="8"/>
        <v>364.232</v>
      </c>
      <c r="P144" s="36">
        <f>SUM(P145:P152)</f>
        <v>0.73</v>
      </c>
      <c r="Q144" s="36">
        <f>SUM(Q145:Q152)</f>
        <v>71</v>
      </c>
      <c r="R144" s="36">
        <f>SUM(R145:R152)</f>
        <v>0</v>
      </c>
      <c r="S144" s="36">
        <f>SUM(S145:S152)</f>
        <v>292.502</v>
      </c>
    </row>
    <row r="145" spans="1:19" ht="39">
      <c r="A145" s="22"/>
      <c r="B145" s="20" t="s">
        <v>149</v>
      </c>
      <c r="C145" s="10"/>
      <c r="D145" s="11">
        <f t="shared" si="6"/>
        <v>499.6</v>
      </c>
      <c r="E145" s="11">
        <v>499.6</v>
      </c>
      <c r="F145" s="11">
        <v>0</v>
      </c>
      <c r="G145" s="11">
        <v>0</v>
      </c>
      <c r="H145" s="11">
        <v>0</v>
      </c>
      <c r="I145" s="11"/>
      <c r="J145" s="11">
        <f t="shared" si="7"/>
        <v>67</v>
      </c>
      <c r="K145" s="11">
        <v>0</v>
      </c>
      <c r="L145" s="11">
        <v>67</v>
      </c>
      <c r="M145" s="11">
        <v>0</v>
      </c>
      <c r="N145" s="11">
        <v>0</v>
      </c>
      <c r="O145" s="11">
        <f t="shared" si="8"/>
        <v>67</v>
      </c>
      <c r="P145" s="11">
        <v>0</v>
      </c>
      <c r="Q145" s="11">
        <v>67</v>
      </c>
      <c r="R145" s="11">
        <v>0</v>
      </c>
      <c r="S145" s="11">
        <v>0</v>
      </c>
    </row>
    <row r="146" spans="1:19" ht="52.5">
      <c r="A146" s="22"/>
      <c r="B146" s="20" t="s">
        <v>150</v>
      </c>
      <c r="C146" s="10"/>
      <c r="D146" s="11">
        <f t="shared" si="6"/>
        <v>389.04100000000005</v>
      </c>
      <c r="E146" s="11">
        <v>0</v>
      </c>
      <c r="F146" s="11">
        <v>27.131</v>
      </c>
      <c r="G146" s="11">
        <v>0</v>
      </c>
      <c r="H146" s="11">
        <v>361.91</v>
      </c>
      <c r="I146" s="11"/>
      <c r="J146" s="11">
        <f t="shared" si="7"/>
        <v>271.432</v>
      </c>
      <c r="K146" s="11">
        <v>0</v>
      </c>
      <c r="L146" s="11">
        <v>0</v>
      </c>
      <c r="M146" s="11">
        <v>0</v>
      </c>
      <c r="N146" s="11">
        <v>271.432</v>
      </c>
      <c r="O146" s="11">
        <f t="shared" si="8"/>
        <v>271.432</v>
      </c>
      <c r="P146" s="11">
        <v>0</v>
      </c>
      <c r="Q146" s="11">
        <v>0</v>
      </c>
      <c r="R146" s="11">
        <v>0</v>
      </c>
      <c r="S146" s="11">
        <v>271.432</v>
      </c>
    </row>
    <row r="147" spans="1:19" ht="39">
      <c r="A147" s="22"/>
      <c r="B147" s="20" t="s">
        <v>151</v>
      </c>
      <c r="C147" s="10"/>
      <c r="D147" s="11">
        <f t="shared" si="6"/>
        <v>10.1</v>
      </c>
      <c r="E147" s="11">
        <v>0</v>
      </c>
      <c r="F147" s="11">
        <v>2</v>
      </c>
      <c r="G147" s="11">
        <v>0</v>
      </c>
      <c r="H147" s="11">
        <v>8.1</v>
      </c>
      <c r="I147" s="11"/>
      <c r="J147" s="11">
        <f t="shared" si="7"/>
        <v>6.075</v>
      </c>
      <c r="K147" s="11">
        <v>0</v>
      </c>
      <c r="L147" s="11">
        <v>0</v>
      </c>
      <c r="M147" s="11">
        <v>0</v>
      </c>
      <c r="N147" s="11">
        <v>6.075</v>
      </c>
      <c r="O147" s="11">
        <f t="shared" si="8"/>
        <v>6.075</v>
      </c>
      <c r="P147" s="11">
        <v>0</v>
      </c>
      <c r="Q147" s="11">
        <v>0</v>
      </c>
      <c r="R147" s="11">
        <v>0</v>
      </c>
      <c r="S147" s="11">
        <v>6.075</v>
      </c>
    </row>
    <row r="148" spans="1:19" ht="26.25">
      <c r="A148" s="22"/>
      <c r="B148" s="20" t="s">
        <v>152</v>
      </c>
      <c r="C148" s="10"/>
      <c r="D148" s="11">
        <f t="shared" si="6"/>
        <v>15.05</v>
      </c>
      <c r="E148" s="11">
        <v>0</v>
      </c>
      <c r="F148" s="11">
        <v>2</v>
      </c>
      <c r="G148" s="11">
        <v>0</v>
      </c>
      <c r="H148" s="11">
        <v>13.05</v>
      </c>
      <c r="I148" s="11"/>
      <c r="J148" s="11">
        <f t="shared" si="7"/>
        <v>9.787</v>
      </c>
      <c r="K148" s="11">
        <v>0</v>
      </c>
      <c r="L148" s="11">
        <v>0</v>
      </c>
      <c r="M148" s="11">
        <v>0</v>
      </c>
      <c r="N148" s="11">
        <v>9.787</v>
      </c>
      <c r="O148" s="11">
        <f t="shared" si="8"/>
        <v>9.787</v>
      </c>
      <c r="P148" s="11">
        <v>0</v>
      </c>
      <c r="Q148" s="11">
        <v>0</v>
      </c>
      <c r="R148" s="11">
        <v>0</v>
      </c>
      <c r="S148" s="11">
        <v>9.787</v>
      </c>
    </row>
    <row r="149" spans="1:19" ht="39">
      <c r="A149" s="22"/>
      <c r="B149" s="20" t="s">
        <v>153</v>
      </c>
      <c r="C149" s="10"/>
      <c r="D149" s="11">
        <f t="shared" si="6"/>
        <v>0</v>
      </c>
      <c r="E149" s="11"/>
      <c r="F149" s="11"/>
      <c r="G149" s="11"/>
      <c r="H149" s="11"/>
      <c r="I149" s="11"/>
      <c r="J149" s="11">
        <f t="shared" si="7"/>
        <v>0</v>
      </c>
      <c r="K149" s="11"/>
      <c r="L149" s="11"/>
      <c r="M149" s="11"/>
      <c r="N149" s="11"/>
      <c r="O149" s="11">
        <f t="shared" si="8"/>
        <v>0</v>
      </c>
      <c r="P149" s="11"/>
      <c r="Q149" s="11"/>
      <c r="R149" s="11"/>
      <c r="S149" s="11"/>
    </row>
    <row r="150" spans="1:19" ht="39">
      <c r="A150" s="22"/>
      <c r="B150" s="20" t="s">
        <v>154</v>
      </c>
      <c r="C150" s="10"/>
      <c r="D150" s="11">
        <f t="shared" si="6"/>
        <v>14.962</v>
      </c>
      <c r="E150" s="11">
        <v>0</v>
      </c>
      <c r="F150" s="11">
        <v>9.962</v>
      </c>
      <c r="G150" s="11">
        <v>0</v>
      </c>
      <c r="H150" s="11">
        <v>5</v>
      </c>
      <c r="I150" s="11"/>
      <c r="J150" s="11">
        <f t="shared" si="7"/>
        <v>7.75</v>
      </c>
      <c r="K150" s="11">
        <v>0</v>
      </c>
      <c r="L150" s="11">
        <v>4</v>
      </c>
      <c r="M150" s="11">
        <v>0</v>
      </c>
      <c r="N150" s="11">
        <v>3.75</v>
      </c>
      <c r="O150" s="11">
        <f t="shared" si="8"/>
        <v>7.75</v>
      </c>
      <c r="P150" s="11">
        <v>0</v>
      </c>
      <c r="Q150" s="11">
        <v>4</v>
      </c>
      <c r="R150" s="11">
        <v>0</v>
      </c>
      <c r="S150" s="11">
        <v>3.75</v>
      </c>
    </row>
    <row r="151" spans="1:19" ht="39">
      <c r="A151" s="22"/>
      <c r="B151" s="20" t="s">
        <v>155</v>
      </c>
      <c r="C151" s="10"/>
      <c r="D151" s="11">
        <f t="shared" si="6"/>
        <v>100</v>
      </c>
      <c r="E151" s="11">
        <v>100</v>
      </c>
      <c r="F151" s="11">
        <v>0</v>
      </c>
      <c r="G151" s="11">
        <v>0</v>
      </c>
      <c r="H151" s="11">
        <v>0</v>
      </c>
      <c r="I151" s="11"/>
      <c r="J151" s="11">
        <f t="shared" si="7"/>
        <v>0.73</v>
      </c>
      <c r="K151" s="11">
        <v>0.73</v>
      </c>
      <c r="L151" s="11">
        <v>0</v>
      </c>
      <c r="M151" s="11">
        <v>0</v>
      </c>
      <c r="N151" s="11">
        <v>0</v>
      </c>
      <c r="O151" s="11">
        <f t="shared" si="8"/>
        <v>0.73</v>
      </c>
      <c r="P151" s="11">
        <v>0.73</v>
      </c>
      <c r="Q151" s="11">
        <v>0</v>
      </c>
      <c r="R151" s="11">
        <v>0</v>
      </c>
      <c r="S151" s="11">
        <v>0</v>
      </c>
    </row>
    <row r="152" spans="1:19" ht="26.25">
      <c r="A152" s="22"/>
      <c r="B152" s="20" t="s">
        <v>156</v>
      </c>
      <c r="C152" s="10"/>
      <c r="D152" s="11">
        <f t="shared" si="6"/>
        <v>7</v>
      </c>
      <c r="E152" s="11">
        <v>0</v>
      </c>
      <c r="F152" s="11">
        <v>3.5</v>
      </c>
      <c r="G152" s="11">
        <v>0</v>
      </c>
      <c r="H152" s="11">
        <v>3.5</v>
      </c>
      <c r="I152" s="11"/>
      <c r="J152" s="11">
        <f t="shared" si="7"/>
        <v>1.458</v>
      </c>
      <c r="K152" s="11">
        <v>0</v>
      </c>
      <c r="L152" s="11">
        <v>0</v>
      </c>
      <c r="M152" s="11">
        <v>0</v>
      </c>
      <c r="N152" s="11">
        <v>1.458</v>
      </c>
      <c r="O152" s="11">
        <f t="shared" si="8"/>
        <v>1.458</v>
      </c>
      <c r="P152" s="11">
        <v>0</v>
      </c>
      <c r="Q152" s="11">
        <v>0</v>
      </c>
      <c r="R152" s="11">
        <v>0</v>
      </c>
      <c r="S152" s="11">
        <v>1.458</v>
      </c>
    </row>
    <row r="153" spans="1:19" s="17" customFormat="1" ht="39.75">
      <c r="A153" s="27"/>
      <c r="B153" s="27" t="s">
        <v>157</v>
      </c>
      <c r="C153" s="35"/>
      <c r="D153" s="34">
        <f t="shared" si="6"/>
        <v>11.067</v>
      </c>
      <c r="E153" s="36">
        <f>SUM(E154:E158)</f>
        <v>0</v>
      </c>
      <c r="F153" s="36">
        <f>SUM(F154:F158)</f>
        <v>11.067</v>
      </c>
      <c r="G153" s="36">
        <f>SUM(G154:G158)</f>
        <v>0</v>
      </c>
      <c r="H153" s="36">
        <f>SUM(H154:H158)</f>
        <v>0</v>
      </c>
      <c r="I153" s="36">
        <f>SUM(I154:I158)</f>
        <v>0</v>
      </c>
      <c r="J153" s="34">
        <f t="shared" si="7"/>
        <v>10.067</v>
      </c>
      <c r="K153" s="36">
        <f>SUM(K154:K158)</f>
        <v>0</v>
      </c>
      <c r="L153" s="36">
        <f>SUM(L154:L158)</f>
        <v>10.067</v>
      </c>
      <c r="M153" s="36">
        <f>SUM(M154:M158)</f>
        <v>0</v>
      </c>
      <c r="N153" s="36">
        <f>SUM(N154:N158)</f>
        <v>0</v>
      </c>
      <c r="O153" s="34">
        <f t="shared" si="8"/>
        <v>10.067</v>
      </c>
      <c r="P153" s="36">
        <f>SUM(P154:P158)</f>
        <v>0</v>
      </c>
      <c r="Q153" s="36">
        <f>SUM(Q154:Q158)</f>
        <v>10.067</v>
      </c>
      <c r="R153" s="36">
        <f>SUM(R154:R158)</f>
        <v>0</v>
      </c>
      <c r="S153" s="36">
        <f>SUM(S154:S158)</f>
        <v>0</v>
      </c>
    </row>
    <row r="154" spans="1:19" ht="26.25">
      <c r="A154" s="22"/>
      <c r="B154" s="20" t="s">
        <v>158</v>
      </c>
      <c r="C154" s="10"/>
      <c r="D154" s="11">
        <f t="shared" si="6"/>
        <v>0</v>
      </c>
      <c r="E154" s="11">
        <v>0</v>
      </c>
      <c r="F154" s="11">
        <v>0</v>
      </c>
      <c r="G154" s="11">
        <v>0</v>
      </c>
      <c r="H154" s="11">
        <v>0</v>
      </c>
      <c r="I154" s="11"/>
      <c r="J154" s="11">
        <f t="shared" si="7"/>
        <v>0</v>
      </c>
      <c r="K154" s="11">
        <v>0</v>
      </c>
      <c r="L154" s="11">
        <v>0</v>
      </c>
      <c r="M154" s="11">
        <v>0</v>
      </c>
      <c r="N154" s="11">
        <v>0</v>
      </c>
      <c r="O154" s="11">
        <f t="shared" si="8"/>
        <v>0</v>
      </c>
      <c r="P154" s="11">
        <v>0</v>
      </c>
      <c r="Q154" s="11">
        <v>0</v>
      </c>
      <c r="R154" s="11">
        <v>0</v>
      </c>
      <c r="S154" s="11">
        <v>0</v>
      </c>
    </row>
    <row r="155" spans="1:19" ht="39">
      <c r="A155" s="22"/>
      <c r="B155" s="20" t="s">
        <v>159</v>
      </c>
      <c r="C155" s="10"/>
      <c r="D155" s="11">
        <f t="shared" si="6"/>
        <v>0</v>
      </c>
      <c r="E155" s="11"/>
      <c r="F155" s="11"/>
      <c r="G155" s="11"/>
      <c r="H155" s="11"/>
      <c r="I155" s="11"/>
      <c r="J155" s="11">
        <f t="shared" si="7"/>
        <v>0</v>
      </c>
      <c r="K155" s="11"/>
      <c r="L155" s="11"/>
      <c r="M155" s="11"/>
      <c r="N155" s="11"/>
      <c r="O155" s="11">
        <f t="shared" si="8"/>
        <v>0</v>
      </c>
      <c r="P155" s="11"/>
      <c r="Q155" s="11"/>
      <c r="R155" s="11"/>
      <c r="S155" s="11"/>
    </row>
    <row r="156" spans="1:19" ht="52.5">
      <c r="A156" s="22"/>
      <c r="B156" s="20" t="s">
        <v>160</v>
      </c>
      <c r="C156" s="10"/>
      <c r="D156" s="11">
        <f>E156+F156+G156+H156</f>
        <v>11.067</v>
      </c>
      <c r="E156" s="11">
        <v>0</v>
      </c>
      <c r="F156" s="11">
        <v>11.067</v>
      </c>
      <c r="G156" s="11">
        <v>0</v>
      </c>
      <c r="H156" s="11">
        <v>0</v>
      </c>
      <c r="I156" s="11"/>
      <c r="J156" s="11">
        <f>K156+L156+M156+N156</f>
        <v>10.067</v>
      </c>
      <c r="K156" s="11">
        <v>0</v>
      </c>
      <c r="L156" s="11">
        <v>10.067</v>
      </c>
      <c r="M156" s="11">
        <v>0</v>
      </c>
      <c r="N156" s="11">
        <v>0</v>
      </c>
      <c r="O156" s="11">
        <f>P156+Q156+R156+S156</f>
        <v>10.067</v>
      </c>
      <c r="P156" s="11">
        <v>0</v>
      </c>
      <c r="Q156" s="11">
        <v>10.067</v>
      </c>
      <c r="R156" s="11">
        <v>0</v>
      </c>
      <c r="S156" s="11">
        <v>0</v>
      </c>
    </row>
    <row r="157" spans="1:19" ht="66">
      <c r="A157" s="22"/>
      <c r="B157" s="20" t="s">
        <v>161</v>
      </c>
      <c r="C157" s="10"/>
      <c r="D157" s="11">
        <f t="shared" si="6"/>
        <v>0</v>
      </c>
      <c r="E157" s="11"/>
      <c r="F157" s="11"/>
      <c r="G157" s="11"/>
      <c r="H157" s="11"/>
      <c r="I157" s="11"/>
      <c r="J157" s="11">
        <f t="shared" si="7"/>
        <v>0</v>
      </c>
      <c r="K157" s="11"/>
      <c r="L157" s="11"/>
      <c r="M157" s="11"/>
      <c r="N157" s="11"/>
      <c r="O157" s="11">
        <f t="shared" si="8"/>
        <v>0</v>
      </c>
      <c r="P157" s="11"/>
      <c r="Q157" s="11"/>
      <c r="R157" s="11"/>
      <c r="S157" s="11"/>
    </row>
    <row r="158" spans="1:19" ht="39">
      <c r="A158" s="22"/>
      <c r="B158" s="20" t="s">
        <v>162</v>
      </c>
      <c r="C158" s="10"/>
      <c r="D158" s="11">
        <f t="shared" si="6"/>
        <v>0</v>
      </c>
      <c r="E158" s="11"/>
      <c r="F158" s="11"/>
      <c r="G158" s="11"/>
      <c r="H158" s="11"/>
      <c r="I158" s="11"/>
      <c r="J158" s="11">
        <f t="shared" si="7"/>
        <v>0</v>
      </c>
      <c r="K158" s="11"/>
      <c r="L158" s="11"/>
      <c r="M158" s="11"/>
      <c r="N158" s="11"/>
      <c r="O158" s="11">
        <f t="shared" si="8"/>
        <v>0</v>
      </c>
      <c r="P158" s="11"/>
      <c r="Q158" s="11"/>
      <c r="R158" s="11"/>
      <c r="S158" s="11"/>
    </row>
    <row r="160" spans="1:19" ht="18">
      <c r="A160" s="760" t="s">
        <v>10</v>
      </c>
      <c r="B160" s="760"/>
      <c r="C160" s="760"/>
      <c r="D160" s="760"/>
      <c r="E160" s="760"/>
      <c r="F160" s="760"/>
      <c r="G160" s="760"/>
      <c r="H160" s="760"/>
      <c r="I160" s="760"/>
      <c r="J160" s="760"/>
      <c r="K160" s="760"/>
      <c r="L160" s="760"/>
      <c r="M160" s="760"/>
      <c r="N160" s="760"/>
      <c r="O160" s="760"/>
      <c r="P160" s="760"/>
      <c r="Q160" s="760"/>
      <c r="R160" s="760"/>
      <c r="S160" s="760"/>
    </row>
  </sheetData>
  <sheetProtection/>
  <mergeCells count="17">
    <mergeCell ref="J6:J7"/>
    <mergeCell ref="O6:O7"/>
    <mergeCell ref="A2:S2"/>
    <mergeCell ref="B5:B7"/>
    <mergeCell ref="C5:C7"/>
    <mergeCell ref="K1:S1"/>
    <mergeCell ref="A3:S3"/>
    <mergeCell ref="A160:S160"/>
    <mergeCell ref="D6:D7"/>
    <mergeCell ref="E6:H6"/>
    <mergeCell ref="D5:H5"/>
    <mergeCell ref="I5:I7"/>
    <mergeCell ref="J5:N5"/>
    <mergeCell ref="O5:S5"/>
    <mergeCell ref="K6:N6"/>
    <mergeCell ref="P6:S6"/>
    <mergeCell ref="A5:A7"/>
  </mergeCells>
  <printOptions/>
  <pageMargins left="0.69" right="0.7086614173228347" top="0.59" bottom="0.54" header="0.31496062992125984" footer="0.31496062992125984"/>
  <pageSetup fitToHeight="0" fitToWidth="1" horizontalDpi="600" verticalDpi="600" orientation="landscape" paperSize="9" scale="50" r:id="rId1"/>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H168"/>
  <sheetViews>
    <sheetView view="pageBreakPreview" zoomScale="90" zoomScaleNormal="80" zoomScaleSheetLayoutView="90" zoomScalePageLayoutView="0" workbookViewId="0" topLeftCell="C13">
      <selection activeCell="E19" sqref="E19"/>
    </sheetView>
  </sheetViews>
  <sheetFormatPr defaultColWidth="9.33203125" defaultRowHeight="12.75"/>
  <cols>
    <col min="1" max="1" width="11.16015625" style="40" bestFit="1" customWidth="1"/>
    <col min="2" max="2" width="56.66015625" style="40" customWidth="1"/>
    <col min="3" max="3" width="18.16015625" style="40" customWidth="1"/>
    <col min="4" max="6" width="13.5" style="40" customWidth="1"/>
    <col min="7" max="7" width="74.33203125" style="40" customWidth="1"/>
    <col min="8" max="16384" width="9.33203125" style="40" customWidth="1"/>
  </cols>
  <sheetData>
    <row r="1" spans="1:7" ht="15.75">
      <c r="A1" s="38"/>
      <c r="B1" s="38"/>
      <c r="C1" s="38"/>
      <c r="D1" s="39"/>
      <c r="E1" s="39"/>
      <c r="F1" s="38"/>
      <c r="G1" s="559" t="s">
        <v>291</v>
      </c>
    </row>
    <row r="2" spans="1:7" ht="15">
      <c r="A2" s="778" t="s">
        <v>1501</v>
      </c>
      <c r="B2" s="778"/>
      <c r="C2" s="778"/>
      <c r="D2" s="778"/>
      <c r="E2" s="778"/>
      <c r="F2" s="778"/>
      <c r="G2" s="778"/>
    </row>
    <row r="3" spans="1:7" ht="47.25" customHeight="1">
      <c r="A3" s="778"/>
      <c r="B3" s="778"/>
      <c r="C3" s="778"/>
      <c r="D3" s="778"/>
      <c r="E3" s="778"/>
      <c r="F3" s="778"/>
      <c r="G3" s="778"/>
    </row>
    <row r="4" spans="1:7" ht="15">
      <c r="A4" s="42"/>
      <c r="B4" s="43"/>
      <c r="C4" s="43"/>
      <c r="D4" s="43"/>
      <c r="E4" s="43"/>
      <c r="F4" s="43"/>
      <c r="G4" s="43"/>
    </row>
    <row r="5" spans="1:7" ht="26.25" customHeight="1">
      <c r="A5" s="779" t="s">
        <v>200</v>
      </c>
      <c r="B5" s="779" t="s">
        <v>201</v>
      </c>
      <c r="C5" s="779" t="s">
        <v>202</v>
      </c>
      <c r="D5" s="781" t="s">
        <v>382</v>
      </c>
      <c r="E5" s="782"/>
      <c r="F5" s="782"/>
      <c r="G5" s="783"/>
    </row>
    <row r="6" spans="1:7" ht="98.25" customHeight="1">
      <c r="A6" s="780"/>
      <c r="B6" s="780"/>
      <c r="C6" s="780"/>
      <c r="D6" s="44" t="s">
        <v>383</v>
      </c>
      <c r="E6" s="44" t="s">
        <v>1499</v>
      </c>
      <c r="F6" s="44" t="s">
        <v>166</v>
      </c>
      <c r="G6" s="45" t="s">
        <v>167</v>
      </c>
    </row>
    <row r="7" spans="1:7" ht="15">
      <c r="A7" s="45">
        <v>1</v>
      </c>
      <c r="B7" s="45">
        <v>2</v>
      </c>
      <c r="C7" s="45">
        <v>3</v>
      </c>
      <c r="D7" s="45">
        <v>8</v>
      </c>
      <c r="E7" s="46"/>
      <c r="F7" s="46"/>
      <c r="G7" s="46"/>
    </row>
    <row r="8" spans="1:7" ht="31.5" customHeight="1">
      <c r="A8" s="790" t="s">
        <v>524</v>
      </c>
      <c r="B8" s="791"/>
      <c r="C8" s="791"/>
      <c r="D8" s="791"/>
      <c r="E8" s="791"/>
      <c r="F8" s="791"/>
      <c r="G8" s="791"/>
    </row>
    <row r="9" spans="1:7" ht="46.5">
      <c r="A9" s="590">
        <v>1</v>
      </c>
      <c r="B9" s="590" t="s">
        <v>203</v>
      </c>
      <c r="C9" s="590" t="s">
        <v>204</v>
      </c>
      <c r="D9" s="591">
        <v>102.1</v>
      </c>
      <c r="E9" s="591">
        <v>101.3</v>
      </c>
      <c r="F9" s="591">
        <v>-0.8</v>
      </c>
      <c r="G9" s="590" t="s">
        <v>2240</v>
      </c>
    </row>
    <row r="10" spans="1:7" ht="46.5">
      <c r="A10" s="590">
        <v>2</v>
      </c>
      <c r="B10" s="590" t="s">
        <v>205</v>
      </c>
      <c r="C10" s="590" t="s">
        <v>204</v>
      </c>
      <c r="D10" s="591">
        <v>101.9</v>
      </c>
      <c r="E10" s="592">
        <v>101.1</v>
      </c>
      <c r="F10" s="591">
        <v>-0.8</v>
      </c>
      <c r="G10" s="590" t="s">
        <v>2240</v>
      </c>
    </row>
    <row r="11" spans="1:7" ht="50.25" customHeight="1">
      <c r="A11" s="590">
        <v>3</v>
      </c>
      <c r="B11" s="590" t="s">
        <v>206</v>
      </c>
      <c r="C11" s="590" t="s">
        <v>204</v>
      </c>
      <c r="D11" s="591">
        <v>102.3</v>
      </c>
      <c r="E11" s="592">
        <v>101.6</v>
      </c>
      <c r="F11" s="591">
        <v>-0.7</v>
      </c>
      <c r="G11" s="590" t="s">
        <v>2240</v>
      </c>
    </row>
    <row r="12" spans="1:7" ht="46.5">
      <c r="A12" s="590">
        <v>4</v>
      </c>
      <c r="B12" s="590" t="s">
        <v>293</v>
      </c>
      <c r="C12" s="590" t="s">
        <v>204</v>
      </c>
      <c r="D12" s="591">
        <v>0</v>
      </c>
      <c r="E12" s="591">
        <v>0</v>
      </c>
      <c r="F12" s="591">
        <v>0</v>
      </c>
      <c r="G12" s="590"/>
    </row>
    <row r="13" spans="1:7" ht="46.5">
      <c r="A13" s="590" t="s">
        <v>290</v>
      </c>
      <c r="B13" s="590" t="s">
        <v>525</v>
      </c>
      <c r="C13" s="590" t="s">
        <v>204</v>
      </c>
      <c r="D13" s="591">
        <v>102.6</v>
      </c>
      <c r="E13" s="591">
        <v>104.5</v>
      </c>
      <c r="F13" s="591">
        <f>E9218+1.9</f>
        <v>1.9</v>
      </c>
      <c r="G13" s="590"/>
    </row>
    <row r="14" spans="1:7" s="47" customFormat="1" ht="30.75">
      <c r="A14" s="590">
        <v>5</v>
      </c>
      <c r="B14" s="590" t="s">
        <v>207</v>
      </c>
      <c r="C14" s="590" t="s">
        <v>204</v>
      </c>
      <c r="D14" s="591">
        <v>107</v>
      </c>
      <c r="E14" s="591" t="s">
        <v>2307</v>
      </c>
      <c r="F14" s="591">
        <v>0</v>
      </c>
      <c r="G14" s="590"/>
    </row>
    <row r="15" spans="1:7" ht="30.75">
      <c r="A15" s="590">
        <v>6</v>
      </c>
      <c r="B15" s="590" t="s">
        <v>208</v>
      </c>
      <c r="C15" s="590" t="s">
        <v>196</v>
      </c>
      <c r="D15" s="591">
        <v>20</v>
      </c>
      <c r="E15" s="591" t="s">
        <v>2308</v>
      </c>
      <c r="F15" s="591">
        <v>0</v>
      </c>
      <c r="G15" s="590"/>
    </row>
    <row r="16" spans="1:7" s="47" customFormat="1" ht="46.5">
      <c r="A16" s="590">
        <v>7</v>
      </c>
      <c r="B16" s="590" t="s">
        <v>263</v>
      </c>
      <c r="C16" s="590" t="s">
        <v>197</v>
      </c>
      <c r="D16" s="591">
        <v>12500</v>
      </c>
      <c r="E16" s="591" t="s">
        <v>2312</v>
      </c>
      <c r="F16" s="591">
        <v>0</v>
      </c>
      <c r="G16" s="590"/>
    </row>
    <row r="17" spans="1:7" ht="30.75">
      <c r="A17" s="590">
        <v>8</v>
      </c>
      <c r="B17" s="590" t="s">
        <v>209</v>
      </c>
      <c r="C17" s="590" t="s">
        <v>197</v>
      </c>
      <c r="D17" s="591">
        <v>13060</v>
      </c>
      <c r="E17" s="591" t="s">
        <v>2310</v>
      </c>
      <c r="F17" s="591">
        <v>0</v>
      </c>
      <c r="G17" s="590"/>
    </row>
    <row r="18" spans="1:7" s="47" customFormat="1" ht="33" customHeight="1">
      <c r="A18" s="593">
        <v>9</v>
      </c>
      <c r="B18" s="590" t="s">
        <v>168</v>
      </c>
      <c r="C18" s="590" t="s">
        <v>204</v>
      </c>
      <c r="D18" s="591">
        <v>103.8</v>
      </c>
      <c r="E18" s="591" t="s">
        <v>2311</v>
      </c>
      <c r="F18" s="591">
        <v>0</v>
      </c>
      <c r="G18" s="590"/>
    </row>
    <row r="19" spans="1:7" ht="23.25" customHeight="1">
      <c r="A19" s="590">
        <v>10</v>
      </c>
      <c r="B19" s="590" t="s">
        <v>169</v>
      </c>
      <c r="C19" s="590" t="s">
        <v>170</v>
      </c>
      <c r="D19" s="594">
        <v>135</v>
      </c>
      <c r="E19" s="594">
        <v>78</v>
      </c>
      <c r="F19" s="591">
        <v>-57</v>
      </c>
      <c r="G19" s="590"/>
    </row>
    <row r="20" spans="1:7" ht="24.75" customHeight="1">
      <c r="A20" s="788" t="s">
        <v>250</v>
      </c>
      <c r="B20" s="788"/>
      <c r="C20" s="788"/>
      <c r="D20" s="788"/>
      <c r="E20" s="788"/>
      <c r="F20" s="788"/>
      <c r="G20" s="788"/>
    </row>
    <row r="21" spans="1:7" ht="30.75">
      <c r="A21" s="590">
        <v>11</v>
      </c>
      <c r="B21" s="590" t="s">
        <v>398</v>
      </c>
      <c r="C21" s="590" t="s">
        <v>172</v>
      </c>
      <c r="D21" s="591">
        <v>370.1</v>
      </c>
      <c r="E21" s="591">
        <v>422.4</v>
      </c>
      <c r="F21" s="591">
        <v>52.3</v>
      </c>
      <c r="G21" s="590"/>
    </row>
    <row r="22" spans="1:7" ht="24" customHeight="1">
      <c r="A22" s="590" t="s">
        <v>264</v>
      </c>
      <c r="B22" s="590" t="s">
        <v>399</v>
      </c>
      <c r="C22" s="590" t="s">
        <v>172</v>
      </c>
      <c r="D22" s="591">
        <v>100</v>
      </c>
      <c r="E22" s="591">
        <v>111.6</v>
      </c>
      <c r="F22" s="591">
        <v>11.6</v>
      </c>
      <c r="G22" s="590"/>
    </row>
    <row r="23" spans="1:7" ht="66" customHeight="1">
      <c r="A23" s="590" t="s">
        <v>384</v>
      </c>
      <c r="B23" s="590" t="s">
        <v>400</v>
      </c>
      <c r="C23" s="590" t="s">
        <v>172</v>
      </c>
      <c r="D23" s="591">
        <v>246.8</v>
      </c>
      <c r="E23" s="591">
        <v>246.5</v>
      </c>
      <c r="F23" s="591">
        <v>-0.3</v>
      </c>
      <c r="G23" s="590" t="s">
        <v>2240</v>
      </c>
    </row>
    <row r="24" spans="1:7" ht="42" customHeight="1">
      <c r="A24" s="590">
        <v>12</v>
      </c>
      <c r="B24" s="590" t="s">
        <v>528</v>
      </c>
      <c r="C24" s="590" t="s">
        <v>172</v>
      </c>
      <c r="D24" s="591">
        <v>415</v>
      </c>
      <c r="E24" s="591">
        <v>357.2</v>
      </c>
      <c r="F24" s="591">
        <v>-57.8</v>
      </c>
      <c r="G24" s="590" t="s">
        <v>2240</v>
      </c>
    </row>
    <row r="25" spans="1:7" ht="46.5">
      <c r="A25" s="590" t="s">
        <v>265</v>
      </c>
      <c r="B25" s="590" t="s">
        <v>401</v>
      </c>
      <c r="C25" s="590" t="s">
        <v>172</v>
      </c>
      <c r="D25" s="590">
        <v>3.5</v>
      </c>
      <c r="E25" s="591">
        <v>5.8</v>
      </c>
      <c r="F25" s="591">
        <v>2.3</v>
      </c>
      <c r="G25" s="590"/>
    </row>
    <row r="26" spans="1:7" ht="34.5" customHeight="1">
      <c r="A26" s="590">
        <v>13</v>
      </c>
      <c r="B26" s="590" t="s">
        <v>402</v>
      </c>
      <c r="C26" s="590" t="s">
        <v>172</v>
      </c>
      <c r="D26" s="591">
        <v>1487</v>
      </c>
      <c r="E26" s="591">
        <v>1431.2</v>
      </c>
      <c r="F26" s="591">
        <v>-55.8</v>
      </c>
      <c r="G26" s="590" t="s">
        <v>2240</v>
      </c>
    </row>
    <row r="27" spans="1:7" ht="62.25">
      <c r="A27" s="590" t="s">
        <v>266</v>
      </c>
      <c r="B27" s="590" t="s">
        <v>403</v>
      </c>
      <c r="C27" s="590" t="s">
        <v>172</v>
      </c>
      <c r="D27" s="591">
        <v>34</v>
      </c>
      <c r="E27" s="591">
        <v>47.2</v>
      </c>
      <c r="F27" s="591">
        <v>13.2</v>
      </c>
      <c r="G27" s="590"/>
    </row>
    <row r="28" spans="1:7" ht="33.75" customHeight="1">
      <c r="A28" s="590">
        <v>14</v>
      </c>
      <c r="B28" s="590" t="s">
        <v>404</v>
      </c>
      <c r="C28" s="590" t="s">
        <v>172</v>
      </c>
      <c r="D28" s="591">
        <v>192</v>
      </c>
      <c r="E28" s="591">
        <v>181.8</v>
      </c>
      <c r="F28" s="591">
        <v>-10.2</v>
      </c>
      <c r="G28" s="590" t="s">
        <v>2240</v>
      </c>
    </row>
    <row r="29" spans="1:7" ht="53.25" customHeight="1">
      <c r="A29" s="590" t="s">
        <v>267</v>
      </c>
      <c r="B29" s="595" t="s">
        <v>405</v>
      </c>
      <c r="C29" s="590" t="s">
        <v>172</v>
      </c>
      <c r="D29" s="591">
        <v>9</v>
      </c>
      <c r="E29" s="591">
        <v>13.7</v>
      </c>
      <c r="F29" s="591">
        <v>4.7</v>
      </c>
      <c r="G29" s="590"/>
    </row>
    <row r="30" spans="1:7" ht="30.75">
      <c r="A30" s="590">
        <v>15</v>
      </c>
      <c r="B30" s="590" t="s">
        <v>406</v>
      </c>
      <c r="C30" s="590" t="s">
        <v>172</v>
      </c>
      <c r="D30" s="591">
        <v>180.9</v>
      </c>
      <c r="E30" s="591">
        <v>208.9</v>
      </c>
      <c r="F30" s="591">
        <v>28</v>
      </c>
      <c r="G30" s="590"/>
    </row>
    <row r="31" spans="1:7" ht="30.75">
      <c r="A31" s="593" t="s">
        <v>268</v>
      </c>
      <c r="B31" s="590" t="s">
        <v>260</v>
      </c>
      <c r="C31" s="590" t="s">
        <v>172</v>
      </c>
      <c r="D31" s="591">
        <v>115</v>
      </c>
      <c r="E31" s="591">
        <v>145.5</v>
      </c>
      <c r="F31" s="591">
        <v>30.5</v>
      </c>
      <c r="G31" s="590"/>
    </row>
    <row r="32" spans="1:7" ht="34.5" customHeight="1">
      <c r="A32" s="590">
        <v>16</v>
      </c>
      <c r="B32" s="590" t="s">
        <v>385</v>
      </c>
      <c r="C32" s="590" t="s">
        <v>172</v>
      </c>
      <c r="D32" s="591">
        <v>8.5</v>
      </c>
      <c r="E32" s="591">
        <v>7.9</v>
      </c>
      <c r="F32" s="591">
        <v>-0.6</v>
      </c>
      <c r="G32" s="590" t="s">
        <v>2240</v>
      </c>
    </row>
    <row r="33" spans="1:7" ht="39" customHeight="1">
      <c r="A33" s="590">
        <v>17</v>
      </c>
      <c r="B33" s="590" t="s">
        <v>387</v>
      </c>
      <c r="C33" s="590" t="s">
        <v>229</v>
      </c>
      <c r="D33" s="596">
        <v>0.917</v>
      </c>
      <c r="E33" s="597">
        <v>1.2076</v>
      </c>
      <c r="F33" s="596">
        <v>0.2906</v>
      </c>
      <c r="G33" s="590"/>
    </row>
    <row r="34" spans="1:7" ht="62.25">
      <c r="A34" s="590" t="s">
        <v>386</v>
      </c>
      <c r="B34" s="590" t="s">
        <v>407</v>
      </c>
      <c r="C34" s="590" t="s">
        <v>229</v>
      </c>
      <c r="D34" s="596">
        <v>0.866</v>
      </c>
      <c r="E34" s="597">
        <v>1.2076</v>
      </c>
      <c r="F34" s="596">
        <v>0.3416</v>
      </c>
      <c r="G34" s="590"/>
    </row>
    <row r="35" spans="1:7" ht="150" customHeight="1">
      <c r="A35" s="590">
        <v>18</v>
      </c>
      <c r="B35" s="590" t="s">
        <v>388</v>
      </c>
      <c r="C35" s="590" t="s">
        <v>229</v>
      </c>
      <c r="D35" s="596">
        <v>1.4</v>
      </c>
      <c r="E35" s="596">
        <v>0.376</v>
      </c>
      <c r="F35" s="596">
        <v>-1.024</v>
      </c>
      <c r="G35" s="590" t="s">
        <v>2213</v>
      </c>
    </row>
    <row r="36" spans="1:7" ht="141.75" customHeight="1">
      <c r="A36" s="590" t="s">
        <v>389</v>
      </c>
      <c r="B36" s="590" t="s">
        <v>390</v>
      </c>
      <c r="C36" s="590" t="s">
        <v>229</v>
      </c>
      <c r="D36" s="596">
        <v>1.4</v>
      </c>
      <c r="E36" s="596">
        <v>0.376</v>
      </c>
      <c r="F36" s="596">
        <v>-1.024</v>
      </c>
      <c r="G36" s="590" t="s">
        <v>2213</v>
      </c>
    </row>
    <row r="37" spans="1:7" ht="36" customHeight="1">
      <c r="A37" s="590">
        <v>19</v>
      </c>
      <c r="B37" s="590" t="s">
        <v>391</v>
      </c>
      <c r="C37" s="590" t="s">
        <v>229</v>
      </c>
      <c r="D37" s="598">
        <v>21.2</v>
      </c>
      <c r="E37" s="598">
        <v>21.2</v>
      </c>
      <c r="F37" s="598">
        <v>0</v>
      </c>
      <c r="G37" s="590"/>
    </row>
    <row r="38" spans="1:7" s="48" customFormat="1" ht="62.25">
      <c r="A38" s="590" t="s">
        <v>269</v>
      </c>
      <c r="B38" s="590" t="s">
        <v>261</v>
      </c>
      <c r="C38" s="590" t="s">
        <v>229</v>
      </c>
      <c r="D38" s="598">
        <v>15.6</v>
      </c>
      <c r="E38" s="598">
        <v>15.67</v>
      </c>
      <c r="F38" s="598">
        <v>0.07</v>
      </c>
      <c r="G38" s="590"/>
    </row>
    <row r="39" spans="1:7" ht="51" customHeight="1">
      <c r="A39" s="590">
        <v>20</v>
      </c>
      <c r="B39" s="590" t="s">
        <v>262</v>
      </c>
      <c r="C39" s="590" t="s">
        <v>229</v>
      </c>
      <c r="D39" s="591">
        <v>0</v>
      </c>
      <c r="E39" s="591">
        <v>0</v>
      </c>
      <c r="F39" s="591">
        <v>0</v>
      </c>
      <c r="G39" s="590"/>
    </row>
    <row r="40" spans="1:7" ht="57" customHeight="1">
      <c r="A40" s="590">
        <v>21</v>
      </c>
      <c r="B40" s="590" t="s">
        <v>392</v>
      </c>
      <c r="C40" s="590" t="s">
        <v>229</v>
      </c>
      <c r="D40" s="596">
        <v>164.4</v>
      </c>
      <c r="E40" s="596">
        <v>157.77</v>
      </c>
      <c r="F40" s="598">
        <v>-7.13</v>
      </c>
      <c r="G40" s="590" t="s">
        <v>2240</v>
      </c>
    </row>
    <row r="41" spans="1:7" ht="36.75" customHeight="1">
      <c r="A41" s="590">
        <v>22</v>
      </c>
      <c r="B41" s="590" t="s">
        <v>393</v>
      </c>
      <c r="C41" s="590" t="s">
        <v>196</v>
      </c>
      <c r="D41" s="591">
        <v>3</v>
      </c>
      <c r="E41" s="591">
        <v>3.1</v>
      </c>
      <c r="F41" s="591">
        <v>0.1</v>
      </c>
      <c r="G41" s="590"/>
    </row>
    <row r="42" spans="1:7" ht="35.25" customHeight="1">
      <c r="A42" s="590">
        <v>23</v>
      </c>
      <c r="B42" s="590" t="s">
        <v>171</v>
      </c>
      <c r="C42" s="590" t="s">
        <v>196</v>
      </c>
      <c r="D42" s="591">
        <v>88</v>
      </c>
      <c r="E42" s="591">
        <v>91.7</v>
      </c>
      <c r="F42" s="591">
        <v>3.7</v>
      </c>
      <c r="G42" s="590"/>
    </row>
    <row r="43" spans="1:7" ht="46.5">
      <c r="A43" s="590">
        <v>24</v>
      </c>
      <c r="B43" s="590" t="s">
        <v>394</v>
      </c>
      <c r="C43" s="590" t="s">
        <v>270</v>
      </c>
      <c r="D43" s="591">
        <v>0.2</v>
      </c>
      <c r="E43" s="591">
        <v>1.1</v>
      </c>
      <c r="F43" s="591">
        <v>0.9</v>
      </c>
      <c r="G43" s="590"/>
    </row>
    <row r="44" spans="1:7" ht="98.25" customHeight="1">
      <c r="A44" s="590">
        <v>25</v>
      </c>
      <c r="B44" s="590" t="s">
        <v>395</v>
      </c>
      <c r="C44" s="590" t="s">
        <v>172</v>
      </c>
      <c r="D44" s="591">
        <v>932</v>
      </c>
      <c r="E44" s="596">
        <v>932.1</v>
      </c>
      <c r="F44" s="596">
        <v>0.1</v>
      </c>
      <c r="G44" s="590" t="s">
        <v>2250</v>
      </c>
    </row>
    <row r="45" spans="1:7" ht="95.25" customHeight="1">
      <c r="A45" s="590" t="s">
        <v>397</v>
      </c>
      <c r="B45" s="590" t="s">
        <v>396</v>
      </c>
      <c r="C45" s="590" t="s">
        <v>172</v>
      </c>
      <c r="D45" s="591">
        <v>315</v>
      </c>
      <c r="E45" s="591">
        <v>317.7</v>
      </c>
      <c r="F45" s="591">
        <v>2.7</v>
      </c>
      <c r="G45" s="590" t="s">
        <v>2251</v>
      </c>
    </row>
    <row r="46" spans="1:7" ht="82.5" customHeight="1">
      <c r="A46" s="590">
        <v>26</v>
      </c>
      <c r="B46" s="590" t="s">
        <v>408</v>
      </c>
      <c r="C46" s="590" t="s">
        <v>172</v>
      </c>
      <c r="D46" s="591">
        <v>27.01</v>
      </c>
      <c r="E46" s="591">
        <v>29.7</v>
      </c>
      <c r="F46" s="591">
        <v>2.7</v>
      </c>
      <c r="G46" s="595"/>
    </row>
    <row r="47" spans="1:7" ht="96" customHeight="1">
      <c r="A47" s="590">
        <v>27</v>
      </c>
      <c r="B47" s="590" t="s">
        <v>176</v>
      </c>
      <c r="C47" s="590" t="s">
        <v>172</v>
      </c>
      <c r="D47" s="591">
        <v>258</v>
      </c>
      <c r="E47" s="596">
        <v>264.3</v>
      </c>
      <c r="F47" s="591">
        <v>6.3</v>
      </c>
      <c r="G47" s="595" t="s">
        <v>2252</v>
      </c>
    </row>
    <row r="48" spans="1:7" ht="102" customHeight="1">
      <c r="A48" s="590">
        <v>28</v>
      </c>
      <c r="B48" s="590" t="s">
        <v>409</v>
      </c>
      <c r="C48" s="590" t="s">
        <v>172</v>
      </c>
      <c r="D48" s="590">
        <v>14.5</v>
      </c>
      <c r="E48" s="598">
        <v>14.5</v>
      </c>
      <c r="F48" s="598">
        <v>0</v>
      </c>
      <c r="G48" s="590" t="s">
        <v>2253</v>
      </c>
    </row>
    <row r="49" spans="1:7" ht="105" customHeight="1">
      <c r="A49" s="593" t="s">
        <v>273</v>
      </c>
      <c r="B49" s="590" t="s">
        <v>410</v>
      </c>
      <c r="C49" s="590" t="s">
        <v>172</v>
      </c>
      <c r="D49" s="598">
        <v>9.1</v>
      </c>
      <c r="E49" s="598">
        <v>9.15</v>
      </c>
      <c r="F49" s="598">
        <v>0.05</v>
      </c>
      <c r="G49" s="590"/>
    </row>
    <row r="50" spans="1:7" ht="102" customHeight="1">
      <c r="A50" s="590">
        <v>29</v>
      </c>
      <c r="B50" s="590" t="s">
        <v>271</v>
      </c>
      <c r="C50" s="590" t="s">
        <v>179</v>
      </c>
      <c r="D50" s="590">
        <v>53.2</v>
      </c>
      <c r="E50" s="598">
        <v>53.4</v>
      </c>
      <c r="F50" s="591">
        <v>0.2</v>
      </c>
      <c r="G50" s="590" t="s">
        <v>2254</v>
      </c>
    </row>
    <row r="51" spans="1:7" ht="78">
      <c r="A51" s="593" t="s">
        <v>411</v>
      </c>
      <c r="B51" s="590" t="s">
        <v>272</v>
      </c>
      <c r="C51" s="590" t="s">
        <v>179</v>
      </c>
      <c r="D51" s="590">
        <v>24.5</v>
      </c>
      <c r="E51" s="598">
        <v>24.59</v>
      </c>
      <c r="F51" s="591">
        <v>0.1</v>
      </c>
      <c r="G51" s="590"/>
    </row>
    <row r="52" spans="1:7" ht="80.25" customHeight="1">
      <c r="A52" s="593">
        <v>30</v>
      </c>
      <c r="B52" s="590" t="s">
        <v>412</v>
      </c>
      <c r="C52" s="590" t="s">
        <v>179</v>
      </c>
      <c r="D52" s="591">
        <v>6</v>
      </c>
      <c r="E52" s="598">
        <v>6.05</v>
      </c>
      <c r="F52" s="591">
        <v>0.05</v>
      </c>
      <c r="G52" s="590"/>
    </row>
    <row r="53" spans="1:7" ht="33" customHeight="1">
      <c r="A53" s="590">
        <v>31</v>
      </c>
      <c r="B53" s="590" t="s">
        <v>413</v>
      </c>
      <c r="C53" s="590" t="s">
        <v>179</v>
      </c>
      <c r="D53" s="591">
        <v>4350</v>
      </c>
      <c r="E53" s="599">
        <v>4510.2</v>
      </c>
      <c r="F53" s="591">
        <v>160.2</v>
      </c>
      <c r="G53" s="593"/>
    </row>
    <row r="54" spans="1:7" ht="46.5">
      <c r="A54" s="590" t="s">
        <v>415</v>
      </c>
      <c r="B54" s="590" t="s">
        <v>414</v>
      </c>
      <c r="C54" s="590" t="s">
        <v>179</v>
      </c>
      <c r="D54" s="591">
        <v>3020</v>
      </c>
      <c r="E54" s="591">
        <v>3021.3</v>
      </c>
      <c r="F54" s="591">
        <v>1.3</v>
      </c>
      <c r="G54" s="600"/>
    </row>
    <row r="55" spans="1:7" ht="85.5" customHeight="1">
      <c r="A55" s="590">
        <v>32</v>
      </c>
      <c r="B55" s="590" t="s">
        <v>416</v>
      </c>
      <c r="C55" s="590" t="s">
        <v>179</v>
      </c>
      <c r="D55" s="591">
        <v>5</v>
      </c>
      <c r="E55" s="591">
        <v>6.3</v>
      </c>
      <c r="F55" s="591">
        <v>1.3</v>
      </c>
      <c r="G55" s="590"/>
    </row>
    <row r="56" spans="1:7" ht="66" customHeight="1">
      <c r="A56" s="590">
        <v>33</v>
      </c>
      <c r="B56" s="590" t="s">
        <v>178</v>
      </c>
      <c r="C56" s="590" t="s">
        <v>179</v>
      </c>
      <c r="D56" s="596">
        <v>12.7</v>
      </c>
      <c r="E56" s="596">
        <v>12.7</v>
      </c>
      <c r="F56" s="596">
        <v>0</v>
      </c>
      <c r="G56" s="590"/>
    </row>
    <row r="57" spans="1:7" ht="36" customHeight="1">
      <c r="A57" s="590">
        <v>34</v>
      </c>
      <c r="B57" s="590" t="s">
        <v>230</v>
      </c>
      <c r="C57" s="590" t="s">
        <v>231</v>
      </c>
      <c r="D57" s="591">
        <v>33.9</v>
      </c>
      <c r="E57" s="596">
        <v>38.592</v>
      </c>
      <c r="F57" s="591">
        <v>4.692</v>
      </c>
      <c r="G57" s="590"/>
    </row>
    <row r="58" spans="1:7" ht="46.5">
      <c r="A58" s="590">
        <v>35</v>
      </c>
      <c r="B58" s="590" t="s">
        <v>232</v>
      </c>
      <c r="C58" s="590" t="s">
        <v>196</v>
      </c>
      <c r="D58" s="591">
        <v>100</v>
      </c>
      <c r="E58" s="591">
        <v>113.8</v>
      </c>
      <c r="F58" s="591">
        <v>13.8</v>
      </c>
      <c r="G58" s="590"/>
    </row>
    <row r="59" spans="1:7" ht="76.5" customHeight="1">
      <c r="A59" s="590">
        <v>36</v>
      </c>
      <c r="B59" s="590" t="s">
        <v>233</v>
      </c>
      <c r="C59" s="590" t="s">
        <v>196</v>
      </c>
      <c r="D59" s="591">
        <v>10</v>
      </c>
      <c r="E59" s="591">
        <v>15.3</v>
      </c>
      <c r="F59" s="591">
        <v>5.3</v>
      </c>
      <c r="G59" s="590" t="s">
        <v>2255</v>
      </c>
    </row>
    <row r="60" spans="1:7" ht="51" customHeight="1">
      <c r="A60" s="590">
        <v>37</v>
      </c>
      <c r="B60" s="590" t="s">
        <v>417</v>
      </c>
      <c r="C60" s="590" t="s">
        <v>196</v>
      </c>
      <c r="D60" s="591">
        <v>3</v>
      </c>
      <c r="E60" s="591">
        <v>3</v>
      </c>
      <c r="F60" s="591">
        <v>0</v>
      </c>
      <c r="G60" s="590"/>
    </row>
    <row r="61" spans="1:7" ht="66.75" customHeight="1">
      <c r="A61" s="590">
        <v>38</v>
      </c>
      <c r="B61" s="590" t="s">
        <v>418</v>
      </c>
      <c r="C61" s="590" t="s">
        <v>170</v>
      </c>
      <c r="D61" s="591">
        <v>0</v>
      </c>
      <c r="E61" s="591">
        <v>132</v>
      </c>
      <c r="F61" s="591">
        <v>2</v>
      </c>
      <c r="G61" s="590"/>
    </row>
    <row r="62" spans="1:7" ht="85.5" customHeight="1">
      <c r="A62" s="590">
        <v>39</v>
      </c>
      <c r="B62" s="590" t="s">
        <v>419</v>
      </c>
      <c r="C62" s="590" t="s">
        <v>170</v>
      </c>
      <c r="D62" s="590">
        <v>89</v>
      </c>
      <c r="E62" s="591">
        <v>138</v>
      </c>
      <c r="F62" s="591">
        <v>49</v>
      </c>
      <c r="G62" s="590"/>
    </row>
    <row r="63" spans="1:7" ht="54.75" customHeight="1">
      <c r="A63" s="590">
        <v>40</v>
      </c>
      <c r="B63" s="590" t="s">
        <v>420</v>
      </c>
      <c r="C63" s="590" t="s">
        <v>170</v>
      </c>
      <c r="D63" s="590">
        <v>45</v>
      </c>
      <c r="E63" s="591">
        <v>59</v>
      </c>
      <c r="F63" s="591">
        <v>14</v>
      </c>
      <c r="G63" s="590"/>
    </row>
    <row r="64" spans="1:7" ht="67.5" customHeight="1">
      <c r="A64" s="590">
        <v>41</v>
      </c>
      <c r="B64" s="590" t="s">
        <v>421</v>
      </c>
      <c r="C64" s="590" t="s">
        <v>204</v>
      </c>
      <c r="D64" s="591">
        <v>0</v>
      </c>
      <c r="E64" s="591">
        <v>0</v>
      </c>
      <c r="F64" s="591">
        <v>0</v>
      </c>
      <c r="G64" s="590"/>
    </row>
    <row r="65" spans="1:7" ht="102" customHeight="1">
      <c r="A65" s="590">
        <v>42</v>
      </c>
      <c r="B65" s="590" t="s">
        <v>2249</v>
      </c>
      <c r="C65" s="590" t="s">
        <v>204</v>
      </c>
      <c r="D65" s="591">
        <v>10</v>
      </c>
      <c r="E65" s="591">
        <v>10.11</v>
      </c>
      <c r="F65" s="591">
        <v>0.11</v>
      </c>
      <c r="G65" s="590"/>
    </row>
    <row r="66" spans="1:7" ht="66.75" customHeight="1">
      <c r="A66" s="590">
        <v>43</v>
      </c>
      <c r="B66" s="590" t="s">
        <v>422</v>
      </c>
      <c r="C66" s="590" t="s">
        <v>170</v>
      </c>
      <c r="D66" s="590">
        <v>0</v>
      </c>
      <c r="E66" s="594"/>
      <c r="F66" s="594"/>
      <c r="G66" s="590"/>
    </row>
    <row r="67" spans="1:7" ht="84" customHeight="1">
      <c r="A67" s="590">
        <v>44</v>
      </c>
      <c r="B67" s="590" t="s">
        <v>423</v>
      </c>
      <c r="C67" s="590" t="s">
        <v>170</v>
      </c>
      <c r="D67" s="590">
        <v>35</v>
      </c>
      <c r="E67" s="594">
        <v>7</v>
      </c>
      <c r="F67" s="594">
        <v>-28</v>
      </c>
      <c r="G67" s="590" t="s">
        <v>2223</v>
      </c>
    </row>
    <row r="68" spans="1:7" ht="52.5" customHeight="1">
      <c r="A68" s="590">
        <v>45</v>
      </c>
      <c r="B68" s="590" t="s">
        <v>2224</v>
      </c>
      <c r="C68" s="590" t="s">
        <v>170</v>
      </c>
      <c r="D68" s="590">
        <v>4</v>
      </c>
      <c r="E68" s="594">
        <v>5</v>
      </c>
      <c r="F68" s="594">
        <v>1</v>
      </c>
      <c r="G68" s="590"/>
    </row>
    <row r="69" spans="1:7" ht="78">
      <c r="A69" s="590">
        <v>46</v>
      </c>
      <c r="B69" s="590" t="s">
        <v>424</v>
      </c>
      <c r="C69" s="590" t="s">
        <v>204</v>
      </c>
      <c r="D69" s="591">
        <v>0</v>
      </c>
      <c r="E69" s="591">
        <v>0</v>
      </c>
      <c r="F69" s="591">
        <v>0</v>
      </c>
      <c r="G69" s="590"/>
    </row>
    <row r="70" spans="1:7" ht="83.25" customHeight="1">
      <c r="A70" s="590">
        <v>47</v>
      </c>
      <c r="B70" s="590" t="s">
        <v>425</v>
      </c>
      <c r="C70" s="590" t="s">
        <v>204</v>
      </c>
      <c r="D70" s="591">
        <v>10</v>
      </c>
      <c r="E70" s="591">
        <v>11</v>
      </c>
      <c r="F70" s="591">
        <v>1</v>
      </c>
      <c r="G70" s="590"/>
    </row>
    <row r="71" spans="1:7" ht="25.5" customHeight="1">
      <c r="A71" s="590">
        <v>48</v>
      </c>
      <c r="B71" s="590" t="s">
        <v>279</v>
      </c>
      <c r="C71" s="590" t="s">
        <v>280</v>
      </c>
      <c r="D71" s="591">
        <v>100</v>
      </c>
      <c r="E71" s="591">
        <v>117</v>
      </c>
      <c r="F71" s="591">
        <v>17</v>
      </c>
      <c r="G71" s="590"/>
    </row>
    <row r="72" spans="1:8" s="49" customFormat="1" ht="45" customHeight="1">
      <c r="A72" s="590">
        <v>49</v>
      </c>
      <c r="B72" s="601" t="s">
        <v>281</v>
      </c>
      <c r="C72" s="593" t="s">
        <v>426</v>
      </c>
      <c r="D72" s="592">
        <v>720</v>
      </c>
      <c r="E72" s="592">
        <v>500</v>
      </c>
      <c r="F72" s="593">
        <v>-220</v>
      </c>
      <c r="G72" s="590" t="s">
        <v>2183</v>
      </c>
      <c r="H72" s="67"/>
    </row>
    <row r="73" spans="1:7" ht="0" customHeight="1" hidden="1">
      <c r="A73" s="129">
        <v>50</v>
      </c>
      <c r="B73" s="129" t="s">
        <v>213</v>
      </c>
      <c r="C73" s="129" t="s">
        <v>214</v>
      </c>
      <c r="D73" s="68">
        <v>0</v>
      </c>
      <c r="E73" s="53"/>
      <c r="F73" s="52"/>
      <c r="G73" s="129"/>
    </row>
    <row r="74" spans="1:7" ht="15" hidden="1">
      <c r="A74" s="129" t="s">
        <v>427</v>
      </c>
      <c r="B74" s="129" t="s">
        <v>215</v>
      </c>
      <c r="C74" s="129" t="s">
        <v>214</v>
      </c>
      <c r="D74" s="68">
        <v>0</v>
      </c>
      <c r="E74" s="52"/>
      <c r="F74" s="50"/>
      <c r="G74" s="129"/>
    </row>
    <row r="75" spans="1:7" ht="30.75" hidden="1">
      <c r="A75" s="129">
        <v>51</v>
      </c>
      <c r="B75" s="129" t="s">
        <v>216</v>
      </c>
      <c r="C75" s="129" t="s">
        <v>217</v>
      </c>
      <c r="D75" s="68">
        <v>0</v>
      </c>
      <c r="E75" s="52"/>
      <c r="F75" s="52"/>
      <c r="G75" s="129"/>
    </row>
    <row r="76" spans="1:7" ht="30.75" hidden="1">
      <c r="A76" s="129">
        <v>52</v>
      </c>
      <c r="B76" s="129" t="s">
        <v>218</v>
      </c>
      <c r="C76" s="129" t="s">
        <v>170</v>
      </c>
      <c r="D76" s="68">
        <v>0</v>
      </c>
      <c r="E76" s="68"/>
      <c r="F76" s="68"/>
      <c r="G76" s="129"/>
    </row>
    <row r="77" spans="1:7" ht="34.5" customHeight="1" hidden="1">
      <c r="A77" s="129">
        <v>53</v>
      </c>
      <c r="B77" s="129" t="s">
        <v>193</v>
      </c>
      <c r="C77" s="129" t="s">
        <v>214</v>
      </c>
      <c r="D77" s="68">
        <v>0</v>
      </c>
      <c r="E77" s="52"/>
      <c r="F77" s="52"/>
      <c r="G77" s="129"/>
    </row>
    <row r="78" spans="1:7" ht="2.25" customHeight="1" hidden="1">
      <c r="A78" s="129">
        <v>54</v>
      </c>
      <c r="B78" s="129" t="s">
        <v>194</v>
      </c>
      <c r="C78" s="129" t="s">
        <v>199</v>
      </c>
      <c r="D78" s="68">
        <v>0</v>
      </c>
      <c r="E78" s="53"/>
      <c r="F78" s="50"/>
      <c r="G78" s="129"/>
    </row>
    <row r="79" spans="1:7" ht="55.5" customHeight="1" hidden="1">
      <c r="A79" s="129">
        <v>55</v>
      </c>
      <c r="B79" s="129" t="s">
        <v>195</v>
      </c>
      <c r="C79" s="129" t="s">
        <v>199</v>
      </c>
      <c r="D79" s="68">
        <v>0</v>
      </c>
      <c r="E79" s="52"/>
      <c r="F79" s="52"/>
      <c r="G79" s="129"/>
    </row>
    <row r="80" spans="1:7" ht="62.25" hidden="1">
      <c r="A80" s="129">
        <v>56</v>
      </c>
      <c r="B80" s="129" t="s">
        <v>219</v>
      </c>
      <c r="C80" s="129" t="s">
        <v>196</v>
      </c>
      <c r="D80" s="68">
        <v>0</v>
      </c>
      <c r="E80" s="51"/>
      <c r="F80" s="50"/>
      <c r="G80" s="129"/>
    </row>
    <row r="81" spans="1:7" ht="88.5" customHeight="1" hidden="1">
      <c r="A81" s="129">
        <v>57</v>
      </c>
      <c r="B81" s="129" t="s">
        <v>220</v>
      </c>
      <c r="C81" s="129" t="s">
        <v>170</v>
      </c>
      <c r="D81" s="68">
        <v>0</v>
      </c>
      <c r="E81" s="129"/>
      <c r="F81" s="68"/>
      <c r="G81" s="129"/>
    </row>
    <row r="82" spans="1:7" ht="51.75" customHeight="1" hidden="1">
      <c r="A82" s="129">
        <v>58</v>
      </c>
      <c r="B82" s="129" t="s">
        <v>221</v>
      </c>
      <c r="C82" s="129" t="s">
        <v>199</v>
      </c>
      <c r="D82" s="68">
        <v>0</v>
      </c>
      <c r="E82" s="129"/>
      <c r="F82" s="68"/>
      <c r="G82" s="129"/>
    </row>
    <row r="83" spans="1:7" ht="18.75" customHeight="1">
      <c r="A83" s="788" t="s">
        <v>248</v>
      </c>
      <c r="B83" s="788"/>
      <c r="C83" s="788"/>
      <c r="D83" s="788"/>
      <c r="E83" s="788"/>
      <c r="F83" s="788"/>
      <c r="G83" s="788"/>
    </row>
    <row r="84" spans="1:7" ht="78">
      <c r="A84" s="590">
        <v>59</v>
      </c>
      <c r="B84" s="590" t="s">
        <v>189</v>
      </c>
      <c r="C84" s="590" t="s">
        <v>196</v>
      </c>
      <c r="D84" s="591">
        <v>80</v>
      </c>
      <c r="E84" s="591">
        <v>80</v>
      </c>
      <c r="F84" s="591">
        <v>0</v>
      </c>
      <c r="G84" s="590"/>
    </row>
    <row r="85" spans="1:7" ht="67.5" customHeight="1">
      <c r="A85" s="590">
        <v>60</v>
      </c>
      <c r="B85" s="590" t="s">
        <v>190</v>
      </c>
      <c r="C85" s="590" t="s">
        <v>196</v>
      </c>
      <c r="D85" s="591">
        <v>100</v>
      </c>
      <c r="E85" s="591">
        <v>100</v>
      </c>
      <c r="F85" s="591">
        <v>0</v>
      </c>
      <c r="G85" s="590"/>
    </row>
    <row r="86" spans="1:7" s="47" customFormat="1" ht="62.25">
      <c r="A86" s="590">
        <v>61</v>
      </c>
      <c r="B86" s="590" t="s">
        <v>428</v>
      </c>
      <c r="C86" s="590" t="s">
        <v>196</v>
      </c>
      <c r="D86" s="591">
        <v>43</v>
      </c>
      <c r="E86" s="591">
        <v>43.8</v>
      </c>
      <c r="F86" s="591">
        <v>0.8</v>
      </c>
      <c r="G86" s="590"/>
    </row>
    <row r="87" spans="1:7" ht="60" customHeight="1">
      <c r="A87" s="590">
        <v>62</v>
      </c>
      <c r="B87" s="590" t="s">
        <v>212</v>
      </c>
      <c r="C87" s="590" t="s">
        <v>196</v>
      </c>
      <c r="D87" s="591">
        <v>100</v>
      </c>
      <c r="E87" s="591">
        <v>100</v>
      </c>
      <c r="F87" s="591">
        <v>0</v>
      </c>
      <c r="G87" s="590"/>
    </row>
    <row r="88" spans="1:7" ht="19.5" customHeight="1">
      <c r="A88" s="590">
        <v>63</v>
      </c>
      <c r="B88" s="590" t="s">
        <v>191</v>
      </c>
      <c r="C88" s="590" t="s">
        <v>196</v>
      </c>
      <c r="D88" s="591">
        <v>17</v>
      </c>
      <c r="E88" s="591">
        <v>2.9</v>
      </c>
      <c r="F88" s="591">
        <v>-14.1</v>
      </c>
      <c r="G88" s="590" t="s">
        <v>2183</v>
      </c>
    </row>
    <row r="89" spans="1:7" ht="84" customHeight="1">
      <c r="A89" s="590">
        <v>64</v>
      </c>
      <c r="B89" s="590" t="s">
        <v>192</v>
      </c>
      <c r="C89" s="590" t="s">
        <v>196</v>
      </c>
      <c r="D89" s="591">
        <v>100</v>
      </c>
      <c r="E89" s="591">
        <v>100</v>
      </c>
      <c r="F89" s="591">
        <v>0</v>
      </c>
      <c r="G89" s="590"/>
    </row>
    <row r="90" spans="1:7" ht="22.5" customHeight="1">
      <c r="A90" s="788" t="s">
        <v>315</v>
      </c>
      <c r="B90" s="788"/>
      <c r="C90" s="788"/>
      <c r="D90" s="788"/>
      <c r="E90" s="788"/>
      <c r="F90" s="788"/>
      <c r="G90" s="788"/>
    </row>
    <row r="91" spans="1:7" ht="24.75" customHeight="1">
      <c r="A91" s="132">
        <v>65</v>
      </c>
      <c r="B91" s="129" t="s">
        <v>234</v>
      </c>
      <c r="C91" s="129"/>
      <c r="D91" s="129"/>
      <c r="E91" s="129"/>
      <c r="F91" s="129"/>
      <c r="G91" s="129"/>
    </row>
    <row r="92" spans="1:7" ht="30.75">
      <c r="A92" s="590" t="s">
        <v>429</v>
      </c>
      <c r="B92" s="590" t="s">
        <v>173</v>
      </c>
      <c r="C92" s="590" t="s">
        <v>235</v>
      </c>
      <c r="D92" s="590">
        <v>17.4</v>
      </c>
      <c r="E92" s="598">
        <v>18.8</v>
      </c>
      <c r="F92" s="598">
        <v>1.4</v>
      </c>
      <c r="G92" s="590"/>
    </row>
    <row r="93" spans="1:7" ht="15">
      <c r="A93" s="590" t="s">
        <v>430</v>
      </c>
      <c r="B93" s="590" t="s">
        <v>236</v>
      </c>
      <c r="C93" s="590" t="s">
        <v>172</v>
      </c>
      <c r="D93" s="591">
        <v>1</v>
      </c>
      <c r="E93" s="598">
        <v>1.3</v>
      </c>
      <c r="F93" s="598">
        <v>0.3</v>
      </c>
      <c r="G93" s="590"/>
    </row>
    <row r="94" spans="1:7" ht="15">
      <c r="A94" s="590" t="s">
        <v>431</v>
      </c>
      <c r="B94" s="590" t="s">
        <v>237</v>
      </c>
      <c r="C94" s="590" t="s">
        <v>172</v>
      </c>
      <c r="D94" s="591">
        <v>10</v>
      </c>
      <c r="E94" s="598">
        <v>11.3</v>
      </c>
      <c r="F94" s="598">
        <v>1.3</v>
      </c>
      <c r="G94" s="590"/>
    </row>
    <row r="95" spans="1:7" ht="46.5">
      <c r="A95" s="590" t="s">
        <v>432</v>
      </c>
      <c r="B95" s="590" t="s">
        <v>238</v>
      </c>
      <c r="C95" s="590" t="s">
        <v>172</v>
      </c>
      <c r="D95" s="590">
        <v>0.65</v>
      </c>
      <c r="E95" s="598">
        <v>0.67</v>
      </c>
      <c r="F95" s="598">
        <v>0.02</v>
      </c>
      <c r="G95" s="590"/>
    </row>
    <row r="96" spans="1:7" ht="46.5">
      <c r="A96" s="590" t="s">
        <v>433</v>
      </c>
      <c r="B96" s="590" t="s">
        <v>177</v>
      </c>
      <c r="C96" s="590" t="s">
        <v>172</v>
      </c>
      <c r="D96" s="590">
        <v>0.73</v>
      </c>
      <c r="E96" s="598">
        <v>0.6</v>
      </c>
      <c r="F96" s="598">
        <v>-0.13</v>
      </c>
      <c r="G96" s="602" t="s">
        <v>2225</v>
      </c>
    </row>
    <row r="97" spans="1:7" ht="15">
      <c r="A97" s="590" t="s">
        <v>434</v>
      </c>
      <c r="B97" s="590" t="s">
        <v>239</v>
      </c>
      <c r="C97" s="590" t="s">
        <v>172</v>
      </c>
      <c r="D97" s="590">
        <v>4.2</v>
      </c>
      <c r="E97" s="598">
        <v>4.5</v>
      </c>
      <c r="F97" s="598">
        <v>0.3</v>
      </c>
      <c r="G97" s="590"/>
    </row>
    <row r="98" spans="1:7" ht="15">
      <c r="A98" s="590" t="s">
        <v>435</v>
      </c>
      <c r="B98" s="590" t="s">
        <v>240</v>
      </c>
      <c r="C98" s="590" t="s">
        <v>175</v>
      </c>
      <c r="D98" s="591">
        <v>1700</v>
      </c>
      <c r="E98" s="603">
        <v>2943.06</v>
      </c>
      <c r="F98" s="591">
        <v>1243.1</v>
      </c>
      <c r="G98" s="602"/>
    </row>
    <row r="99" spans="1:7" ht="15">
      <c r="A99" s="590" t="s">
        <v>436</v>
      </c>
      <c r="B99" s="590" t="s">
        <v>278</v>
      </c>
      <c r="C99" s="590" t="s">
        <v>175</v>
      </c>
      <c r="D99" s="591">
        <v>934</v>
      </c>
      <c r="E99" s="592">
        <v>1107.3</v>
      </c>
      <c r="F99" s="591">
        <v>173.3</v>
      </c>
      <c r="G99" s="590"/>
    </row>
    <row r="100" spans="1:7" ht="58.5" customHeight="1">
      <c r="A100" s="593">
        <v>66</v>
      </c>
      <c r="B100" s="590" t="s">
        <v>251</v>
      </c>
      <c r="C100" s="590" t="s">
        <v>196</v>
      </c>
      <c r="D100" s="591">
        <v>96</v>
      </c>
      <c r="E100" s="604" t="s">
        <v>2188</v>
      </c>
      <c r="F100" s="604" t="s">
        <v>2189</v>
      </c>
      <c r="G100" s="590" t="s">
        <v>2190</v>
      </c>
    </row>
    <row r="101" spans="1:7" ht="36" customHeight="1">
      <c r="A101" s="593">
        <v>67</v>
      </c>
      <c r="B101" s="590" t="s">
        <v>527</v>
      </c>
      <c r="C101" s="590" t="s">
        <v>196</v>
      </c>
      <c r="D101" s="591">
        <v>96</v>
      </c>
      <c r="E101" s="591">
        <v>93</v>
      </c>
      <c r="F101" s="604" t="s">
        <v>2191</v>
      </c>
      <c r="G101" s="590" t="s">
        <v>2192</v>
      </c>
    </row>
    <row r="102" spans="1:7" ht="36" customHeight="1">
      <c r="A102" s="593">
        <v>68</v>
      </c>
      <c r="B102" s="590" t="s">
        <v>252</v>
      </c>
      <c r="C102" s="590" t="s">
        <v>196</v>
      </c>
      <c r="D102" s="593">
        <v>0.022</v>
      </c>
      <c r="E102" s="604" t="s">
        <v>2193</v>
      </c>
      <c r="F102" s="604" t="s">
        <v>2194</v>
      </c>
      <c r="G102" s="590" t="s">
        <v>2195</v>
      </c>
    </row>
    <row r="103" spans="1:7" ht="39" customHeight="1">
      <c r="A103" s="593" t="s">
        <v>2247</v>
      </c>
      <c r="B103" s="593" t="s">
        <v>282</v>
      </c>
      <c r="C103" s="593" t="s">
        <v>170</v>
      </c>
      <c r="D103" s="593">
        <v>10</v>
      </c>
      <c r="E103" s="605">
        <v>121</v>
      </c>
      <c r="F103" s="605">
        <v>111</v>
      </c>
      <c r="G103" s="590" t="s">
        <v>2245</v>
      </c>
    </row>
    <row r="104" spans="1:7" ht="37.5" customHeight="1">
      <c r="A104" s="606">
        <v>70</v>
      </c>
      <c r="B104" s="607" t="s">
        <v>437</v>
      </c>
      <c r="C104" s="607" t="s">
        <v>438</v>
      </c>
      <c r="D104" s="607">
        <v>2350</v>
      </c>
      <c r="E104" s="603">
        <v>4107</v>
      </c>
      <c r="F104" s="603">
        <v>1757</v>
      </c>
      <c r="G104" s="602"/>
    </row>
    <row r="105" spans="1:7" ht="15.75" customHeight="1">
      <c r="A105" s="784" t="s">
        <v>253</v>
      </c>
      <c r="B105" s="784"/>
      <c r="C105" s="784"/>
      <c r="D105" s="784"/>
      <c r="E105" s="784"/>
      <c r="F105" s="784"/>
      <c r="G105" s="784"/>
    </row>
    <row r="106" spans="1:7" ht="24" customHeight="1">
      <c r="A106" s="593">
        <v>71</v>
      </c>
      <c r="B106" s="590" t="s">
        <v>254</v>
      </c>
      <c r="C106" s="590" t="s">
        <v>196</v>
      </c>
      <c r="D106" s="590">
        <v>3.2</v>
      </c>
      <c r="E106" s="590">
        <v>1.8</v>
      </c>
      <c r="F106" s="604" t="s">
        <v>2201</v>
      </c>
      <c r="G106" s="590" t="s">
        <v>2202</v>
      </c>
    </row>
    <row r="107" spans="1:7" ht="42" customHeight="1">
      <c r="A107" s="593">
        <v>72</v>
      </c>
      <c r="B107" s="590" t="s">
        <v>255</v>
      </c>
      <c r="C107" s="590" t="s">
        <v>196</v>
      </c>
      <c r="D107" s="590">
        <v>0.22</v>
      </c>
      <c r="E107" s="598">
        <v>0.13</v>
      </c>
      <c r="F107" s="604" t="s">
        <v>2196</v>
      </c>
      <c r="G107" s="590" t="s">
        <v>2197</v>
      </c>
    </row>
    <row r="108" spans="1:7" ht="46.5" customHeight="1">
      <c r="A108" s="593">
        <v>73</v>
      </c>
      <c r="B108" s="590" t="s">
        <v>283</v>
      </c>
      <c r="C108" s="590" t="s">
        <v>196</v>
      </c>
      <c r="D108" s="591">
        <v>97</v>
      </c>
      <c r="E108" s="590">
        <v>0</v>
      </c>
      <c r="F108" s="604" t="s">
        <v>2198</v>
      </c>
      <c r="G108" s="590" t="s">
        <v>2199</v>
      </c>
    </row>
    <row r="109" spans="1:7" ht="131.25" customHeight="1">
      <c r="A109" s="590">
        <v>74</v>
      </c>
      <c r="B109" s="590" t="s">
        <v>284</v>
      </c>
      <c r="C109" s="590" t="s">
        <v>196</v>
      </c>
      <c r="D109" s="591">
        <v>95</v>
      </c>
      <c r="E109" s="591">
        <v>85</v>
      </c>
      <c r="F109" s="590">
        <v>-10</v>
      </c>
      <c r="G109" s="590" t="s">
        <v>2200</v>
      </c>
    </row>
    <row r="110" spans="1:7" ht="15">
      <c r="A110" s="784" t="s">
        <v>256</v>
      </c>
      <c r="B110" s="784"/>
      <c r="C110" s="784"/>
      <c r="D110" s="784"/>
      <c r="E110" s="784"/>
      <c r="F110" s="784"/>
      <c r="G110" s="784"/>
    </row>
    <row r="111" spans="1:7" ht="47.25" customHeight="1">
      <c r="A111" s="593">
        <v>75</v>
      </c>
      <c r="B111" s="590" t="s">
        <v>257</v>
      </c>
      <c r="C111" s="590" t="s">
        <v>196</v>
      </c>
      <c r="D111" s="608">
        <v>0</v>
      </c>
      <c r="E111" s="590">
        <v>17.6</v>
      </c>
      <c r="F111" s="604" t="s">
        <v>2203</v>
      </c>
      <c r="G111" s="57" t="s">
        <v>2204</v>
      </c>
    </row>
    <row r="112" spans="1:7" ht="48.75" customHeight="1">
      <c r="A112" s="593">
        <v>76</v>
      </c>
      <c r="B112" s="590" t="s">
        <v>258</v>
      </c>
      <c r="C112" s="590" t="s">
        <v>196</v>
      </c>
      <c r="D112" s="605">
        <v>0</v>
      </c>
      <c r="E112" s="590">
        <v>1.35</v>
      </c>
      <c r="F112" s="604" t="s">
        <v>2205</v>
      </c>
      <c r="G112" s="57" t="s">
        <v>2206</v>
      </c>
    </row>
    <row r="113" spans="1:7" ht="50.25" customHeight="1">
      <c r="A113" s="593">
        <v>77</v>
      </c>
      <c r="B113" s="590" t="s">
        <v>259</v>
      </c>
      <c r="C113" s="590" t="s">
        <v>196</v>
      </c>
      <c r="D113" s="605">
        <v>0</v>
      </c>
      <c r="E113" s="590">
        <v>3.3</v>
      </c>
      <c r="F113" s="604" t="s">
        <v>2207</v>
      </c>
      <c r="G113" s="609" t="s">
        <v>2208</v>
      </c>
    </row>
    <row r="114" spans="1:7" ht="15.75" customHeight="1">
      <c r="A114" s="788" t="s">
        <v>210</v>
      </c>
      <c r="B114" s="788"/>
      <c r="C114" s="788"/>
      <c r="D114" s="788"/>
      <c r="E114" s="788"/>
      <c r="F114" s="788"/>
      <c r="G114" s="788"/>
    </row>
    <row r="115" spans="1:7" ht="62.25">
      <c r="A115" s="593">
        <v>78</v>
      </c>
      <c r="B115" s="590" t="s">
        <v>181</v>
      </c>
      <c r="C115" s="590"/>
      <c r="D115" s="590"/>
      <c r="E115" s="590"/>
      <c r="F115" s="590"/>
      <c r="G115" s="590"/>
    </row>
    <row r="116" spans="1:7" ht="18.75" customHeight="1">
      <c r="A116" s="590" t="s">
        <v>287</v>
      </c>
      <c r="B116" s="590" t="s">
        <v>182</v>
      </c>
      <c r="C116" s="590" t="s">
        <v>211</v>
      </c>
      <c r="D116" s="596">
        <v>0.1</v>
      </c>
      <c r="E116" s="593">
        <v>0.101</v>
      </c>
      <c r="F116" s="596">
        <v>0.001</v>
      </c>
      <c r="G116" s="590"/>
    </row>
    <row r="117" spans="1:7" ht="15">
      <c r="A117" s="590" t="s">
        <v>439</v>
      </c>
      <c r="B117" s="590" t="s">
        <v>183</v>
      </c>
      <c r="C117" s="590" t="s">
        <v>211</v>
      </c>
      <c r="D117" s="596">
        <v>0.01</v>
      </c>
      <c r="E117" s="596">
        <v>0.014</v>
      </c>
      <c r="F117" s="596">
        <v>0.004</v>
      </c>
      <c r="G117" s="590"/>
    </row>
    <row r="118" spans="1:7" ht="15">
      <c r="A118" s="590" t="s">
        <v>440</v>
      </c>
      <c r="B118" s="590" t="s">
        <v>184</v>
      </c>
      <c r="C118" s="590" t="s">
        <v>211</v>
      </c>
      <c r="D118" s="591">
        <v>0</v>
      </c>
      <c r="E118" s="591">
        <v>0</v>
      </c>
      <c r="F118" s="596">
        <v>0</v>
      </c>
      <c r="G118" s="57"/>
    </row>
    <row r="119" spans="1:7" ht="46.5">
      <c r="A119" s="590">
        <v>79</v>
      </c>
      <c r="B119" s="590" t="s">
        <v>185</v>
      </c>
      <c r="C119" s="590" t="s">
        <v>196</v>
      </c>
      <c r="D119" s="591">
        <v>10</v>
      </c>
      <c r="E119" s="591">
        <v>10.3</v>
      </c>
      <c r="F119" s="591">
        <v>0.3</v>
      </c>
      <c r="G119" s="590"/>
    </row>
    <row r="120" spans="1:7" ht="15">
      <c r="A120" s="590">
        <v>80</v>
      </c>
      <c r="B120" s="590" t="s">
        <v>186</v>
      </c>
      <c r="C120" s="590" t="s">
        <v>170</v>
      </c>
      <c r="D120" s="591">
        <v>1</v>
      </c>
      <c r="E120" s="591">
        <v>0</v>
      </c>
      <c r="F120" s="591">
        <v>-1</v>
      </c>
      <c r="G120" s="590"/>
    </row>
    <row r="121" spans="1:7" ht="41.25" customHeight="1">
      <c r="A121" s="590">
        <v>81</v>
      </c>
      <c r="B121" s="590" t="s">
        <v>187</v>
      </c>
      <c r="C121" s="590" t="s">
        <v>196</v>
      </c>
      <c r="D121" s="591">
        <v>2</v>
      </c>
      <c r="E121" s="591">
        <v>0</v>
      </c>
      <c r="F121" s="591">
        <v>-2</v>
      </c>
      <c r="G121" s="590" t="s">
        <v>2222</v>
      </c>
    </row>
    <row r="122" spans="1:7" ht="30.75">
      <c r="A122" s="590">
        <v>82</v>
      </c>
      <c r="B122" s="590" t="s">
        <v>188</v>
      </c>
      <c r="C122" s="590" t="s">
        <v>196</v>
      </c>
      <c r="D122" s="591">
        <v>11</v>
      </c>
      <c r="E122" s="591">
        <v>11</v>
      </c>
      <c r="F122" s="591">
        <v>0</v>
      </c>
      <c r="G122" s="590"/>
    </row>
    <row r="123" spans="1:7" ht="51" customHeight="1">
      <c r="A123" s="593">
        <v>83</v>
      </c>
      <c r="B123" s="590" t="s">
        <v>285</v>
      </c>
      <c r="C123" s="593" t="s">
        <v>286</v>
      </c>
      <c r="D123" s="592">
        <v>2255</v>
      </c>
      <c r="E123" s="592">
        <v>635</v>
      </c>
      <c r="F123" s="592">
        <v>-1620</v>
      </c>
      <c r="G123" s="590" t="s">
        <v>2240</v>
      </c>
    </row>
    <row r="124" spans="1:7" ht="15.75" customHeight="1">
      <c r="A124" s="788" t="s">
        <v>249</v>
      </c>
      <c r="B124" s="788"/>
      <c r="C124" s="788"/>
      <c r="D124" s="788"/>
      <c r="E124" s="788"/>
      <c r="F124" s="788"/>
      <c r="G124" s="788"/>
    </row>
    <row r="125" spans="1:7" ht="69" customHeight="1">
      <c r="A125" s="590">
        <v>84</v>
      </c>
      <c r="B125" s="590" t="s">
        <v>288</v>
      </c>
      <c r="C125" s="590" t="s">
        <v>196</v>
      </c>
      <c r="D125" s="590">
        <v>31.6</v>
      </c>
      <c r="E125" s="591">
        <v>33.41</v>
      </c>
      <c r="F125" s="591">
        <v>1.81</v>
      </c>
      <c r="G125" s="590"/>
    </row>
    <row r="126" spans="1:7" ht="78">
      <c r="A126" s="590">
        <v>85</v>
      </c>
      <c r="B126" s="590" t="s">
        <v>222</v>
      </c>
      <c r="C126" s="590" t="s">
        <v>198</v>
      </c>
      <c r="D126" s="596">
        <v>5.86</v>
      </c>
      <c r="E126" s="596">
        <v>6.6882</v>
      </c>
      <c r="F126" s="596">
        <v>0.828</v>
      </c>
      <c r="G126" s="590"/>
    </row>
    <row r="127" spans="1:7" ht="54" customHeight="1">
      <c r="A127" s="590">
        <v>86</v>
      </c>
      <c r="B127" s="590" t="s">
        <v>223</v>
      </c>
      <c r="C127" s="590" t="s">
        <v>198</v>
      </c>
      <c r="D127" s="598">
        <v>75.1</v>
      </c>
      <c r="E127" s="591">
        <v>130</v>
      </c>
      <c r="F127" s="598">
        <v>54.9</v>
      </c>
      <c r="G127" s="590" t="s">
        <v>2262</v>
      </c>
    </row>
    <row r="128" spans="1:7" ht="90.75" customHeight="1">
      <c r="A128" s="590">
        <v>87</v>
      </c>
      <c r="B128" s="590" t="s">
        <v>224</v>
      </c>
      <c r="C128" s="590" t="s">
        <v>225</v>
      </c>
      <c r="D128" s="591">
        <v>1050</v>
      </c>
      <c r="E128" s="591">
        <v>1057</v>
      </c>
      <c r="F128" s="591">
        <v>7</v>
      </c>
      <c r="G128" s="590" t="s">
        <v>2279</v>
      </c>
    </row>
    <row r="129" spans="1:7" ht="69.75" customHeight="1">
      <c r="A129" s="593">
        <v>88</v>
      </c>
      <c r="B129" s="590" t="s">
        <v>226</v>
      </c>
      <c r="C129" s="590" t="s">
        <v>198</v>
      </c>
      <c r="D129" s="598">
        <v>4</v>
      </c>
      <c r="E129" s="596">
        <v>4.02</v>
      </c>
      <c r="F129" s="596">
        <v>0.02</v>
      </c>
      <c r="G129" s="590" t="s">
        <v>2260</v>
      </c>
    </row>
    <row r="130" spans="1:7" ht="44.25" customHeight="1">
      <c r="A130" s="590" t="s">
        <v>441</v>
      </c>
      <c r="B130" s="590" t="s">
        <v>227</v>
      </c>
      <c r="C130" s="590" t="s">
        <v>198</v>
      </c>
      <c r="D130" s="598">
        <v>4</v>
      </c>
      <c r="E130" s="596">
        <v>4.02</v>
      </c>
      <c r="F130" s="596">
        <v>0.02</v>
      </c>
      <c r="G130" s="590"/>
    </row>
    <row r="131" spans="1:7" ht="69" customHeight="1">
      <c r="A131" s="590">
        <v>89</v>
      </c>
      <c r="B131" s="590" t="s">
        <v>442</v>
      </c>
      <c r="C131" s="590" t="s">
        <v>198</v>
      </c>
      <c r="D131" s="598">
        <v>3</v>
      </c>
      <c r="E131" s="596">
        <v>5.10806</v>
      </c>
      <c r="F131" s="596">
        <v>2.108</v>
      </c>
      <c r="G131" s="590" t="s">
        <v>2291</v>
      </c>
    </row>
    <row r="132" spans="1:7" ht="30.75">
      <c r="A132" s="590" t="s">
        <v>443</v>
      </c>
      <c r="B132" s="590" t="s">
        <v>228</v>
      </c>
      <c r="C132" s="590" t="s">
        <v>198</v>
      </c>
      <c r="D132" s="591">
        <v>0</v>
      </c>
      <c r="E132" s="591">
        <v>0</v>
      </c>
      <c r="F132" s="598">
        <v>0</v>
      </c>
      <c r="G132" s="590" t="str">
        <f>'[1]индикаторы'!G132</f>
        <v>Мероприятия в программе не предусмотрены.</v>
      </c>
    </row>
    <row r="133" spans="1:7" ht="87" customHeight="1">
      <c r="A133" s="593">
        <v>90</v>
      </c>
      <c r="B133" s="590" t="s">
        <v>289</v>
      </c>
      <c r="C133" s="590" t="s">
        <v>198</v>
      </c>
      <c r="D133" s="593">
        <v>6.5</v>
      </c>
      <c r="E133" s="592">
        <v>1.5</v>
      </c>
      <c r="F133" s="598">
        <v>-5</v>
      </c>
      <c r="G133" s="590" t="s">
        <v>2261</v>
      </c>
    </row>
    <row r="134" spans="1:7" ht="15">
      <c r="A134" s="788" t="s">
        <v>241</v>
      </c>
      <c r="B134" s="789"/>
      <c r="C134" s="789"/>
      <c r="D134" s="789"/>
      <c r="E134" s="789"/>
      <c r="F134" s="789"/>
      <c r="G134" s="789"/>
    </row>
    <row r="135" spans="1:7" ht="46.5">
      <c r="A135" s="593">
        <v>91</v>
      </c>
      <c r="B135" s="590" t="s">
        <v>242</v>
      </c>
      <c r="C135" s="590" t="s">
        <v>243</v>
      </c>
      <c r="D135" s="610">
        <v>14.7079</v>
      </c>
      <c r="E135" s="610">
        <v>2.83</v>
      </c>
      <c r="F135" s="596">
        <v>-11.8779</v>
      </c>
      <c r="G135" s="590" t="s">
        <v>2183</v>
      </c>
    </row>
    <row r="136" spans="1:7" ht="57.75" customHeight="1">
      <c r="A136" s="593">
        <v>92</v>
      </c>
      <c r="B136" s="590" t="s">
        <v>244</v>
      </c>
      <c r="C136" s="590" t="s">
        <v>245</v>
      </c>
      <c r="D136" s="591">
        <v>10</v>
      </c>
      <c r="E136" s="591">
        <v>0</v>
      </c>
      <c r="F136" s="591">
        <v>0</v>
      </c>
      <c r="G136" s="590" t="s">
        <v>2263</v>
      </c>
    </row>
    <row r="137" spans="1:7" ht="46.5">
      <c r="A137" s="593">
        <v>93</v>
      </c>
      <c r="B137" s="590" t="s">
        <v>246</v>
      </c>
      <c r="C137" s="590" t="s">
        <v>172</v>
      </c>
      <c r="D137" s="591">
        <v>0</v>
      </c>
      <c r="E137" s="591">
        <v>0</v>
      </c>
      <c r="F137" s="591">
        <v>0</v>
      </c>
      <c r="G137" s="590"/>
    </row>
    <row r="138" spans="1:7" ht="51" customHeight="1">
      <c r="A138" s="590">
        <v>94</v>
      </c>
      <c r="B138" s="590" t="s">
        <v>180</v>
      </c>
      <c r="C138" s="590" t="s">
        <v>247</v>
      </c>
      <c r="D138" s="596">
        <v>0.2</v>
      </c>
      <c r="E138" s="596">
        <v>0.605</v>
      </c>
      <c r="F138" s="596">
        <v>0.405</v>
      </c>
      <c r="G138" s="590"/>
    </row>
    <row r="139" spans="1:7" ht="30.75">
      <c r="A139" s="590">
        <v>95</v>
      </c>
      <c r="B139" s="590" t="s">
        <v>274</v>
      </c>
      <c r="C139" s="590" t="s">
        <v>174</v>
      </c>
      <c r="D139" s="591">
        <v>14</v>
      </c>
      <c r="E139" s="591">
        <v>14</v>
      </c>
      <c r="F139" s="591">
        <v>0</v>
      </c>
      <c r="G139" s="590"/>
    </row>
    <row r="140" spans="1:7" ht="30.75">
      <c r="A140" s="590" t="s">
        <v>444</v>
      </c>
      <c r="B140" s="590" t="s">
        <v>379</v>
      </c>
      <c r="C140" s="590" t="s">
        <v>174</v>
      </c>
      <c r="D140" s="591">
        <v>5</v>
      </c>
      <c r="E140" s="591">
        <v>5</v>
      </c>
      <c r="F140" s="591">
        <v>0</v>
      </c>
      <c r="G140" s="590"/>
    </row>
    <row r="141" spans="1:7" ht="62.25">
      <c r="A141" s="590" t="s">
        <v>445</v>
      </c>
      <c r="B141" s="590" t="s">
        <v>277</v>
      </c>
      <c r="C141" s="590" t="s">
        <v>174</v>
      </c>
      <c r="D141" s="591">
        <v>2</v>
      </c>
      <c r="E141" s="591">
        <v>2</v>
      </c>
      <c r="F141" s="591">
        <v>0</v>
      </c>
      <c r="G141" s="590"/>
    </row>
    <row r="142" spans="1:7" ht="27" customHeight="1">
      <c r="A142" s="590">
        <v>96</v>
      </c>
      <c r="B142" s="590" t="s">
        <v>275</v>
      </c>
      <c r="C142" s="590" t="s">
        <v>172</v>
      </c>
      <c r="D142" s="591">
        <v>22</v>
      </c>
      <c r="E142" s="591">
        <v>73.2</v>
      </c>
      <c r="F142" s="591">
        <v>51.2</v>
      </c>
      <c r="G142" s="590"/>
    </row>
    <row r="143" spans="1:7" ht="46.5">
      <c r="A143" s="593" t="s">
        <v>446</v>
      </c>
      <c r="B143" s="590" t="s">
        <v>276</v>
      </c>
      <c r="C143" s="590" t="s">
        <v>172</v>
      </c>
      <c r="D143" s="592">
        <v>3.4</v>
      </c>
      <c r="E143" s="599">
        <v>6</v>
      </c>
      <c r="F143" s="591">
        <v>2.6</v>
      </c>
      <c r="G143" s="590"/>
    </row>
    <row r="144" spans="1:7" ht="15">
      <c r="A144" s="785" t="s">
        <v>447</v>
      </c>
      <c r="B144" s="786"/>
      <c r="C144" s="786"/>
      <c r="D144" s="786"/>
      <c r="E144" s="786"/>
      <c r="F144" s="786"/>
      <c r="G144" s="787"/>
    </row>
    <row r="145" spans="1:7" ht="46.5">
      <c r="A145" s="593">
        <v>97</v>
      </c>
      <c r="B145" s="590" t="s">
        <v>448</v>
      </c>
      <c r="C145" s="590" t="s">
        <v>198</v>
      </c>
      <c r="D145" s="599">
        <v>1.45</v>
      </c>
      <c r="E145" s="599">
        <v>1.704</v>
      </c>
      <c r="F145" s="596">
        <v>0.254</v>
      </c>
      <c r="G145" s="590"/>
    </row>
    <row r="146" spans="1:7" ht="30.75">
      <c r="A146" s="593">
        <v>98</v>
      </c>
      <c r="B146" s="590" t="s">
        <v>449</v>
      </c>
      <c r="C146" s="590" t="s">
        <v>450</v>
      </c>
      <c r="D146" s="612">
        <v>0.0242</v>
      </c>
      <c r="E146" s="612">
        <v>0.0278</v>
      </c>
      <c r="F146" s="610">
        <v>0.0036</v>
      </c>
      <c r="G146" s="590"/>
    </row>
    <row r="147" spans="1:7" ht="58.5" customHeight="1">
      <c r="A147" s="593">
        <v>99</v>
      </c>
      <c r="B147" s="590" t="s">
        <v>451</v>
      </c>
      <c r="C147" s="590" t="s">
        <v>452</v>
      </c>
      <c r="D147" s="605">
        <v>1309</v>
      </c>
      <c r="E147" s="605">
        <v>1443</v>
      </c>
      <c r="F147" s="594">
        <v>134</v>
      </c>
      <c r="G147" s="590"/>
    </row>
    <row r="148" spans="1:7" ht="97.5" customHeight="1">
      <c r="A148" s="593">
        <v>100</v>
      </c>
      <c r="B148" s="590" t="s">
        <v>453</v>
      </c>
      <c r="C148" s="590" t="s">
        <v>452</v>
      </c>
      <c r="D148" s="592">
        <v>152</v>
      </c>
      <c r="E148" s="592">
        <v>168</v>
      </c>
      <c r="F148" s="591">
        <v>16</v>
      </c>
      <c r="G148" s="590"/>
    </row>
    <row r="149" spans="1:7" ht="102" customHeight="1">
      <c r="A149" s="593">
        <v>101</v>
      </c>
      <c r="B149" s="590" t="s">
        <v>454</v>
      </c>
      <c r="C149" s="590" t="s">
        <v>170</v>
      </c>
      <c r="D149" s="605">
        <v>1075</v>
      </c>
      <c r="E149" s="605">
        <v>1079</v>
      </c>
      <c r="F149" s="594">
        <v>4</v>
      </c>
      <c r="G149" s="590"/>
    </row>
    <row r="150" spans="1:7" ht="99" customHeight="1">
      <c r="A150" s="613">
        <v>102</v>
      </c>
      <c r="B150" s="614" t="s">
        <v>455</v>
      </c>
      <c r="C150" s="614" t="s">
        <v>170</v>
      </c>
      <c r="D150" s="615">
        <v>82</v>
      </c>
      <c r="E150" s="615">
        <v>118</v>
      </c>
      <c r="F150" s="616">
        <v>36</v>
      </c>
      <c r="G150" s="590"/>
    </row>
    <row r="151" spans="1:7" ht="31.5" customHeight="1">
      <c r="A151" s="790" t="s">
        <v>481</v>
      </c>
      <c r="B151" s="791"/>
      <c r="C151" s="791"/>
      <c r="D151" s="791"/>
      <c r="E151" s="791"/>
      <c r="F151" s="791"/>
      <c r="G151" s="791"/>
    </row>
    <row r="152" spans="1:7" ht="42.75" customHeight="1">
      <c r="A152" s="590">
        <v>1</v>
      </c>
      <c r="B152" s="590" t="s">
        <v>482</v>
      </c>
      <c r="C152" s="590" t="s">
        <v>483</v>
      </c>
      <c r="D152" s="598">
        <v>54.4</v>
      </c>
      <c r="E152" s="598">
        <v>54.9</v>
      </c>
      <c r="F152" s="598">
        <v>0.5</v>
      </c>
      <c r="G152" s="590"/>
    </row>
    <row r="153" spans="1:7" ht="46.5">
      <c r="A153" s="590">
        <v>2</v>
      </c>
      <c r="B153" s="590" t="s">
        <v>484</v>
      </c>
      <c r="C153" s="590" t="s">
        <v>483</v>
      </c>
      <c r="D153" s="598">
        <v>70</v>
      </c>
      <c r="E153" s="617">
        <v>70</v>
      </c>
      <c r="F153" s="598">
        <v>0</v>
      </c>
      <c r="G153" s="595"/>
    </row>
    <row r="154" spans="1:7" ht="45" customHeight="1">
      <c r="A154" s="590">
        <v>3</v>
      </c>
      <c r="B154" s="590" t="s">
        <v>485</v>
      </c>
      <c r="C154" s="590" t="s">
        <v>483</v>
      </c>
      <c r="D154" s="598">
        <v>30</v>
      </c>
      <c r="E154" s="617">
        <v>30</v>
      </c>
      <c r="F154" s="598">
        <v>0</v>
      </c>
      <c r="G154" s="595"/>
    </row>
    <row r="155" spans="1:7" s="49" customFormat="1" ht="36" customHeight="1">
      <c r="A155" s="792" t="s">
        <v>486</v>
      </c>
      <c r="B155" s="792"/>
      <c r="C155" s="792"/>
      <c r="D155" s="792"/>
      <c r="E155" s="792"/>
      <c r="F155" s="792"/>
      <c r="G155" s="792"/>
    </row>
    <row r="156" spans="1:7" ht="37.5" customHeight="1">
      <c r="A156" s="590">
        <v>1</v>
      </c>
      <c r="B156" s="590" t="s">
        <v>487</v>
      </c>
      <c r="C156" s="590" t="s">
        <v>488</v>
      </c>
      <c r="D156" s="598">
        <v>10620</v>
      </c>
      <c r="E156" s="598">
        <v>18025.93</v>
      </c>
      <c r="F156" s="598">
        <v>7405.93</v>
      </c>
      <c r="G156" s="590"/>
    </row>
    <row r="157" spans="1:7" ht="61.5" customHeight="1">
      <c r="A157" s="590">
        <v>2</v>
      </c>
      <c r="B157" s="590" t="s">
        <v>489</v>
      </c>
      <c r="C157" s="590" t="s">
        <v>488</v>
      </c>
      <c r="D157" s="598">
        <v>0</v>
      </c>
      <c r="E157" s="598">
        <v>0</v>
      </c>
      <c r="F157" s="598">
        <v>0</v>
      </c>
      <c r="G157" s="590"/>
    </row>
    <row r="158" spans="1:7" ht="75" customHeight="1">
      <c r="A158" s="614">
        <v>3</v>
      </c>
      <c r="B158" s="614" t="s">
        <v>490</v>
      </c>
      <c r="C158" s="614" t="s">
        <v>170</v>
      </c>
      <c r="D158" s="618">
        <v>0</v>
      </c>
      <c r="E158" s="618">
        <v>0</v>
      </c>
      <c r="F158" s="618">
        <v>0</v>
      </c>
      <c r="G158" s="590"/>
    </row>
    <row r="159" spans="1:7" ht="24.75" customHeight="1">
      <c r="A159" s="792" t="s">
        <v>491</v>
      </c>
      <c r="B159" s="792"/>
      <c r="C159" s="792"/>
      <c r="D159" s="792"/>
      <c r="E159" s="792"/>
      <c r="F159" s="792"/>
      <c r="G159" s="792"/>
    </row>
    <row r="160" spans="1:7" ht="80.25" customHeight="1">
      <c r="A160" s="590">
        <v>1</v>
      </c>
      <c r="B160" s="590" t="s">
        <v>492</v>
      </c>
      <c r="C160" s="614" t="s">
        <v>170</v>
      </c>
      <c r="D160" s="598">
        <v>40</v>
      </c>
      <c r="E160" s="610">
        <v>37</v>
      </c>
      <c r="F160" s="619">
        <v>-3</v>
      </c>
      <c r="G160" s="590" t="s">
        <v>2288</v>
      </c>
    </row>
    <row r="161" spans="1:7" ht="112.5" customHeight="1">
      <c r="A161" s="590">
        <v>2</v>
      </c>
      <c r="B161" s="590" t="s">
        <v>493</v>
      </c>
      <c r="C161" s="614" t="s">
        <v>170</v>
      </c>
      <c r="D161" s="598">
        <v>40</v>
      </c>
      <c r="E161" s="598">
        <v>40</v>
      </c>
      <c r="F161" s="620">
        <v>0</v>
      </c>
      <c r="G161" s="590"/>
    </row>
    <row r="162" spans="1:7" ht="27.75" customHeight="1">
      <c r="A162" s="784" t="s">
        <v>494</v>
      </c>
      <c r="B162" s="784"/>
      <c r="C162" s="784"/>
      <c r="D162" s="784"/>
      <c r="E162" s="784"/>
      <c r="F162" s="784"/>
      <c r="G162" s="784"/>
    </row>
    <row r="163" spans="1:7" ht="30.75">
      <c r="A163" s="593">
        <v>1</v>
      </c>
      <c r="B163" s="590" t="s">
        <v>495</v>
      </c>
      <c r="C163" s="614" t="s">
        <v>170</v>
      </c>
      <c r="D163" s="598">
        <v>4</v>
      </c>
      <c r="E163" s="598">
        <v>0</v>
      </c>
      <c r="F163" s="598">
        <v>-4</v>
      </c>
      <c r="G163" s="611" t="s">
        <v>2294</v>
      </c>
    </row>
    <row r="164" spans="1:7" ht="20.25" customHeight="1">
      <c r="A164" s="593">
        <v>2</v>
      </c>
      <c r="B164" s="590" t="s">
        <v>496</v>
      </c>
      <c r="C164" s="614" t="s">
        <v>497</v>
      </c>
      <c r="D164" s="621">
        <v>10.3</v>
      </c>
      <c r="E164" s="598">
        <v>10.3</v>
      </c>
      <c r="F164" s="598">
        <v>0</v>
      </c>
      <c r="G164" s="611"/>
    </row>
    <row r="165" spans="1:7" ht="38.25" customHeight="1">
      <c r="A165" s="593">
        <v>3</v>
      </c>
      <c r="B165" s="590" t="s">
        <v>498</v>
      </c>
      <c r="C165" s="614" t="s">
        <v>170</v>
      </c>
      <c r="D165" s="622">
        <v>14</v>
      </c>
      <c r="E165" s="623">
        <v>96</v>
      </c>
      <c r="F165" s="622">
        <v>82</v>
      </c>
      <c r="G165" s="611"/>
    </row>
    <row r="166" spans="1:7" ht="35.25" customHeight="1">
      <c r="A166" s="593">
        <v>4</v>
      </c>
      <c r="B166" s="590" t="s">
        <v>499</v>
      </c>
      <c r="C166" s="590" t="s">
        <v>497</v>
      </c>
      <c r="D166" s="598">
        <v>34.3</v>
      </c>
      <c r="E166" s="624">
        <v>0</v>
      </c>
      <c r="F166" s="625">
        <v>-34.3</v>
      </c>
      <c r="G166" s="611" t="s">
        <v>2295</v>
      </c>
    </row>
    <row r="167" spans="1:7" ht="30.75">
      <c r="A167" s="593">
        <v>5</v>
      </c>
      <c r="B167" s="590" t="s">
        <v>500</v>
      </c>
      <c r="C167" s="590" t="s">
        <v>497</v>
      </c>
      <c r="D167" s="625">
        <v>71.7</v>
      </c>
      <c r="E167" s="624">
        <v>0</v>
      </c>
      <c r="F167" s="625">
        <v>-71.7</v>
      </c>
      <c r="G167" s="611" t="s">
        <v>2295</v>
      </c>
    </row>
    <row r="168" spans="1:7" ht="51.75" customHeight="1">
      <c r="A168" s="590">
        <v>6</v>
      </c>
      <c r="B168" s="626" t="s">
        <v>501</v>
      </c>
      <c r="C168" s="590" t="s">
        <v>170</v>
      </c>
      <c r="D168" s="627">
        <v>1</v>
      </c>
      <c r="E168" s="598">
        <v>0</v>
      </c>
      <c r="F168" s="598">
        <v>-1</v>
      </c>
      <c r="G168" s="611" t="s">
        <v>2295</v>
      </c>
    </row>
  </sheetData>
  <sheetProtection/>
  <mergeCells count="19">
    <mergeCell ref="A105:G105"/>
    <mergeCell ref="A110:G110"/>
    <mergeCell ref="A151:G151"/>
    <mergeCell ref="A155:G155"/>
    <mergeCell ref="A159:G159"/>
    <mergeCell ref="A8:G8"/>
    <mergeCell ref="A20:G20"/>
    <mergeCell ref="A83:G83"/>
    <mergeCell ref="A90:G90"/>
    <mergeCell ref="A2:G3"/>
    <mergeCell ref="A5:A6"/>
    <mergeCell ref="B5:B6"/>
    <mergeCell ref="C5:C6"/>
    <mergeCell ref="D5:G5"/>
    <mergeCell ref="A162:G162"/>
    <mergeCell ref="A144:G144"/>
    <mergeCell ref="A114:G114"/>
    <mergeCell ref="A124:G124"/>
    <mergeCell ref="A134:G134"/>
  </mergeCells>
  <printOptions/>
  <pageMargins left="0.7086614173228347" right="0.7086614173228347" top="0.7480314960629921" bottom="0.7480314960629921" header="0.31496062992125984" footer="0.31496062992125984"/>
  <pageSetup horizontalDpi="600" verticalDpi="600" orientation="landscape" paperSize="9" scale="73" r:id="rId1"/>
  <rowBreaks count="2" manualBreakCount="2">
    <brk id="136" max="6" man="1"/>
    <brk id="155" max="6" man="1"/>
  </rowBreaks>
</worksheet>
</file>

<file path=xl/worksheets/sheet3.xml><?xml version="1.0" encoding="utf-8"?>
<worksheet xmlns="http://schemas.openxmlformats.org/spreadsheetml/2006/main" xmlns:r="http://schemas.openxmlformats.org/officeDocument/2006/relationships">
  <dimension ref="A1:H168"/>
  <sheetViews>
    <sheetView view="pageBreakPreview" zoomScale="90" zoomScaleNormal="80" zoomScaleSheetLayoutView="90" zoomScalePageLayoutView="0" workbookViewId="0" topLeftCell="A161">
      <selection activeCell="G122" sqref="G122"/>
    </sheetView>
  </sheetViews>
  <sheetFormatPr defaultColWidth="9.33203125" defaultRowHeight="12.75"/>
  <cols>
    <col min="1" max="1" width="11.16015625" style="40" bestFit="1" customWidth="1"/>
    <col min="2" max="2" width="56.66015625" style="40" customWidth="1"/>
    <col min="3" max="3" width="18.16015625" style="40" customWidth="1"/>
    <col min="4" max="4" width="19.16015625" style="40" customWidth="1"/>
    <col min="5" max="5" width="21.16015625" style="40" customWidth="1"/>
    <col min="6" max="6" width="22.66015625" style="40" customWidth="1"/>
    <col min="7" max="7" width="21.5" style="40" customWidth="1"/>
    <col min="8" max="16384" width="9.33203125" style="40" customWidth="1"/>
  </cols>
  <sheetData>
    <row r="1" spans="1:7" ht="15.75">
      <c r="A1" s="38"/>
      <c r="B1" s="38"/>
      <c r="C1" s="38"/>
      <c r="D1" s="39"/>
      <c r="E1" s="39"/>
      <c r="F1" s="38"/>
      <c r="G1" s="559" t="s">
        <v>291</v>
      </c>
    </row>
    <row r="2" spans="1:7" ht="15">
      <c r="A2" s="778" t="s">
        <v>1501</v>
      </c>
      <c r="B2" s="778"/>
      <c r="C2" s="778"/>
      <c r="D2" s="778"/>
      <c r="E2" s="778"/>
      <c r="F2" s="778"/>
      <c r="G2" s="778"/>
    </row>
    <row r="3" spans="1:7" ht="47.25" customHeight="1">
      <c r="A3" s="778"/>
      <c r="B3" s="778"/>
      <c r="C3" s="778"/>
      <c r="D3" s="778"/>
      <c r="E3" s="778"/>
      <c r="F3" s="778"/>
      <c r="G3" s="778"/>
    </row>
    <row r="4" spans="1:7" ht="15">
      <c r="A4" s="42"/>
      <c r="B4" s="43"/>
      <c r="C4" s="43"/>
      <c r="D4" s="43"/>
      <c r="E4" s="43"/>
      <c r="F4" s="43"/>
      <c r="G4" s="43"/>
    </row>
    <row r="5" spans="1:7" ht="26.25" customHeight="1">
      <c r="A5" s="779" t="s">
        <v>200</v>
      </c>
      <c r="B5" s="779" t="s">
        <v>201</v>
      </c>
      <c r="C5" s="779" t="s">
        <v>202</v>
      </c>
      <c r="D5" s="781" t="s">
        <v>382</v>
      </c>
      <c r="E5" s="782"/>
      <c r="F5" s="782"/>
      <c r="G5" s="783"/>
    </row>
    <row r="6" spans="1:7" ht="98.25" customHeight="1">
      <c r="A6" s="780"/>
      <c r="B6" s="780"/>
      <c r="C6" s="780"/>
      <c r="D6" s="44" t="s">
        <v>383</v>
      </c>
      <c r="E6" s="44" t="s">
        <v>1499</v>
      </c>
      <c r="F6" s="44" t="s">
        <v>2271</v>
      </c>
      <c r="G6" s="45" t="s">
        <v>2272</v>
      </c>
    </row>
    <row r="7" spans="1:7" ht="15">
      <c r="A7" s="45">
        <v>1</v>
      </c>
      <c r="B7" s="45">
        <v>2</v>
      </c>
      <c r="C7" s="45">
        <v>3</v>
      </c>
      <c r="D7" s="45">
        <v>8</v>
      </c>
      <c r="E7" s="46"/>
      <c r="F7" s="46"/>
      <c r="G7" s="46"/>
    </row>
    <row r="8" spans="1:7" ht="31.5" customHeight="1">
      <c r="A8" s="790" t="s">
        <v>524</v>
      </c>
      <c r="B8" s="791"/>
      <c r="C8" s="791"/>
      <c r="D8" s="791"/>
      <c r="E8" s="791"/>
      <c r="F8" s="791"/>
      <c r="G8" s="791"/>
    </row>
    <row r="9" spans="1:7" ht="46.5">
      <c r="A9" s="590">
        <v>1</v>
      </c>
      <c r="B9" s="590" t="s">
        <v>203</v>
      </c>
      <c r="C9" s="590" t="s">
        <v>204</v>
      </c>
      <c r="D9" s="591">
        <v>102.1</v>
      </c>
      <c r="E9" s="591">
        <v>101.3</v>
      </c>
      <c r="F9" s="591">
        <v>99.2</v>
      </c>
      <c r="G9" s="579">
        <v>-8</v>
      </c>
    </row>
    <row r="10" spans="1:7" ht="46.5">
      <c r="A10" s="590">
        <v>2</v>
      </c>
      <c r="B10" s="590" t="s">
        <v>205</v>
      </c>
      <c r="C10" s="590" t="s">
        <v>204</v>
      </c>
      <c r="D10" s="591">
        <v>101.9</v>
      </c>
      <c r="E10" s="592">
        <v>101.1</v>
      </c>
      <c r="F10" s="591">
        <v>99.2</v>
      </c>
      <c r="G10" s="579">
        <v>-0.8</v>
      </c>
    </row>
    <row r="11" spans="1:7" ht="50.25" customHeight="1">
      <c r="A11" s="590">
        <v>3</v>
      </c>
      <c r="B11" s="590" t="s">
        <v>206</v>
      </c>
      <c r="C11" s="590" t="s">
        <v>204</v>
      </c>
      <c r="D11" s="591">
        <v>102.3</v>
      </c>
      <c r="E11" s="592">
        <v>101.6</v>
      </c>
      <c r="F11" s="591">
        <v>99.3</v>
      </c>
      <c r="G11" s="579">
        <v>-0.7</v>
      </c>
    </row>
    <row r="12" spans="1:7" ht="46.5">
      <c r="A12" s="590">
        <v>4</v>
      </c>
      <c r="B12" s="590" t="s">
        <v>293</v>
      </c>
      <c r="C12" s="590" t="s">
        <v>204</v>
      </c>
      <c r="D12" s="591">
        <v>0</v>
      </c>
      <c r="E12" s="591">
        <v>0</v>
      </c>
      <c r="F12" s="591">
        <v>0</v>
      </c>
      <c r="G12" s="628">
        <v>0</v>
      </c>
    </row>
    <row r="13" spans="1:7" ht="46.5">
      <c r="A13" s="590" t="s">
        <v>290</v>
      </c>
      <c r="B13" s="590" t="s">
        <v>525</v>
      </c>
      <c r="C13" s="590" t="s">
        <v>204</v>
      </c>
      <c r="D13" s="591">
        <v>102.6</v>
      </c>
      <c r="E13" s="591">
        <v>104.5</v>
      </c>
      <c r="F13" s="591">
        <v>101.9</v>
      </c>
      <c r="G13" s="582">
        <v>1.9</v>
      </c>
    </row>
    <row r="14" spans="1:7" s="47" customFormat="1" ht="30.75">
      <c r="A14" s="590">
        <v>5</v>
      </c>
      <c r="B14" s="590" t="s">
        <v>207</v>
      </c>
      <c r="C14" s="590" t="s">
        <v>204</v>
      </c>
      <c r="D14" s="591">
        <v>107</v>
      </c>
      <c r="E14" s="591" t="s">
        <v>2307</v>
      </c>
      <c r="F14" s="591">
        <v>100</v>
      </c>
      <c r="G14" s="582">
        <v>0</v>
      </c>
    </row>
    <row r="15" spans="1:7" ht="30.75">
      <c r="A15" s="590">
        <v>6</v>
      </c>
      <c r="B15" s="590" t="s">
        <v>208</v>
      </c>
      <c r="C15" s="590" t="s">
        <v>196</v>
      </c>
      <c r="D15" s="591">
        <v>20</v>
      </c>
      <c r="E15" s="591" t="s">
        <v>2308</v>
      </c>
      <c r="F15" s="591">
        <v>100</v>
      </c>
      <c r="G15" s="582">
        <v>0</v>
      </c>
    </row>
    <row r="16" spans="1:7" s="47" customFormat="1" ht="46.5">
      <c r="A16" s="590">
        <v>7</v>
      </c>
      <c r="B16" s="590" t="s">
        <v>263</v>
      </c>
      <c r="C16" s="590" t="s">
        <v>197</v>
      </c>
      <c r="D16" s="591">
        <v>12500</v>
      </c>
      <c r="E16" s="591" t="s">
        <v>2309</v>
      </c>
      <c r="F16" s="591">
        <v>100</v>
      </c>
      <c r="G16" s="582">
        <v>0</v>
      </c>
    </row>
    <row r="17" spans="1:7" ht="30.75">
      <c r="A17" s="590">
        <v>8</v>
      </c>
      <c r="B17" s="590" t="s">
        <v>209</v>
      </c>
      <c r="C17" s="590" t="s">
        <v>197</v>
      </c>
      <c r="D17" s="591">
        <v>13060</v>
      </c>
      <c r="E17" s="591" t="s">
        <v>2310</v>
      </c>
      <c r="F17" s="591">
        <v>100</v>
      </c>
      <c r="G17" s="582">
        <v>0</v>
      </c>
    </row>
    <row r="18" spans="1:7" s="47" customFormat="1" ht="44.25" customHeight="1">
      <c r="A18" s="593">
        <v>9</v>
      </c>
      <c r="B18" s="590" t="s">
        <v>168</v>
      </c>
      <c r="C18" s="590" t="s">
        <v>204</v>
      </c>
      <c r="D18" s="591">
        <v>103.8</v>
      </c>
      <c r="E18" s="591" t="s">
        <v>2311</v>
      </c>
      <c r="F18" s="591">
        <v>100</v>
      </c>
      <c r="G18" s="582">
        <v>0</v>
      </c>
    </row>
    <row r="19" spans="1:7" ht="23.25" customHeight="1">
      <c r="A19" s="590">
        <v>10</v>
      </c>
      <c r="B19" s="590" t="s">
        <v>169</v>
      </c>
      <c r="C19" s="590" t="s">
        <v>170</v>
      </c>
      <c r="D19" s="594">
        <v>135</v>
      </c>
      <c r="E19" s="594">
        <v>78</v>
      </c>
      <c r="F19" s="591">
        <v>57.8</v>
      </c>
      <c r="G19" s="579">
        <v>-42.2</v>
      </c>
    </row>
    <row r="20" spans="1:7" ht="24.75" customHeight="1">
      <c r="A20" s="788" t="s">
        <v>250</v>
      </c>
      <c r="B20" s="788"/>
      <c r="C20" s="788"/>
      <c r="D20" s="788"/>
      <c r="E20" s="788"/>
      <c r="F20" s="788"/>
      <c r="G20" s="788"/>
    </row>
    <row r="21" spans="1:7" ht="30.75">
      <c r="A21" s="590">
        <v>11</v>
      </c>
      <c r="B21" s="590" t="s">
        <v>398</v>
      </c>
      <c r="C21" s="590" t="s">
        <v>172</v>
      </c>
      <c r="D21" s="591">
        <v>370.1</v>
      </c>
      <c r="E21" s="591">
        <v>422.4</v>
      </c>
      <c r="F21" s="591">
        <v>114.1</v>
      </c>
      <c r="G21" s="582">
        <v>14.2</v>
      </c>
    </row>
    <row r="22" spans="1:7" ht="24" customHeight="1">
      <c r="A22" s="590" t="s">
        <v>264</v>
      </c>
      <c r="B22" s="590" t="s">
        <v>399</v>
      </c>
      <c r="C22" s="590" t="s">
        <v>172</v>
      </c>
      <c r="D22" s="591">
        <v>100</v>
      </c>
      <c r="E22" s="591">
        <v>111.6</v>
      </c>
      <c r="F22" s="591">
        <v>111.6</v>
      </c>
      <c r="G22" s="582">
        <v>11.6</v>
      </c>
    </row>
    <row r="23" spans="1:7" ht="66" customHeight="1">
      <c r="A23" s="590" t="s">
        <v>384</v>
      </c>
      <c r="B23" s="590" t="s">
        <v>400</v>
      </c>
      <c r="C23" s="590" t="s">
        <v>172</v>
      </c>
      <c r="D23" s="591">
        <v>246.8</v>
      </c>
      <c r="E23" s="591">
        <v>246.5</v>
      </c>
      <c r="F23" s="598">
        <v>99.9</v>
      </c>
      <c r="G23" s="579">
        <v>-0.12</v>
      </c>
    </row>
    <row r="24" spans="1:7" ht="42" customHeight="1">
      <c r="A24" s="590">
        <v>12</v>
      </c>
      <c r="B24" s="590" t="s">
        <v>528</v>
      </c>
      <c r="C24" s="590" t="s">
        <v>172</v>
      </c>
      <c r="D24" s="591">
        <v>415</v>
      </c>
      <c r="E24" s="591">
        <v>357.2</v>
      </c>
      <c r="F24" s="591">
        <v>86.1</v>
      </c>
      <c r="G24" s="579">
        <v>-13.9</v>
      </c>
    </row>
    <row r="25" spans="1:7" ht="46.5">
      <c r="A25" s="590" t="s">
        <v>265</v>
      </c>
      <c r="B25" s="590" t="s">
        <v>401</v>
      </c>
      <c r="C25" s="590" t="s">
        <v>172</v>
      </c>
      <c r="D25" s="590">
        <v>3.5</v>
      </c>
      <c r="E25" s="591">
        <v>5.8</v>
      </c>
      <c r="F25" s="591">
        <v>165.7</v>
      </c>
      <c r="G25" s="582">
        <v>65.7</v>
      </c>
    </row>
    <row r="26" spans="1:7" ht="34.5" customHeight="1">
      <c r="A26" s="590">
        <v>13</v>
      </c>
      <c r="B26" s="590" t="s">
        <v>402</v>
      </c>
      <c r="C26" s="590" t="s">
        <v>172</v>
      </c>
      <c r="D26" s="591">
        <v>1487</v>
      </c>
      <c r="E26" s="591">
        <v>1431.2</v>
      </c>
      <c r="F26" s="591">
        <v>96.3</v>
      </c>
      <c r="G26" s="579">
        <v>-3.7</v>
      </c>
    </row>
    <row r="27" spans="1:7" ht="62.25">
      <c r="A27" s="590" t="s">
        <v>266</v>
      </c>
      <c r="B27" s="590" t="s">
        <v>403</v>
      </c>
      <c r="C27" s="590" t="s">
        <v>172</v>
      </c>
      <c r="D27" s="591">
        <v>34</v>
      </c>
      <c r="E27" s="591">
        <v>47.2</v>
      </c>
      <c r="F27" s="591">
        <v>138.8</v>
      </c>
      <c r="G27" s="582">
        <v>38.8</v>
      </c>
    </row>
    <row r="28" spans="1:7" ht="33.75" customHeight="1">
      <c r="A28" s="590">
        <v>14</v>
      </c>
      <c r="B28" s="590" t="s">
        <v>404</v>
      </c>
      <c r="C28" s="590" t="s">
        <v>172</v>
      </c>
      <c r="D28" s="591">
        <v>192</v>
      </c>
      <c r="E28" s="591">
        <v>181.8</v>
      </c>
      <c r="F28" s="591">
        <v>94.7</v>
      </c>
      <c r="G28" s="579">
        <v>-5.3</v>
      </c>
    </row>
    <row r="29" spans="1:7" ht="53.25" customHeight="1">
      <c r="A29" s="590" t="s">
        <v>267</v>
      </c>
      <c r="B29" s="595" t="s">
        <v>405</v>
      </c>
      <c r="C29" s="590" t="s">
        <v>172</v>
      </c>
      <c r="D29" s="591">
        <v>9</v>
      </c>
      <c r="E29" s="591">
        <v>13.7</v>
      </c>
      <c r="F29" s="591">
        <v>152.2</v>
      </c>
      <c r="G29" s="582">
        <v>52.2</v>
      </c>
    </row>
    <row r="30" spans="1:7" ht="30.75">
      <c r="A30" s="590">
        <v>15</v>
      </c>
      <c r="B30" s="590" t="s">
        <v>406</v>
      </c>
      <c r="C30" s="590" t="s">
        <v>172</v>
      </c>
      <c r="D30" s="591">
        <v>180.9</v>
      </c>
      <c r="E30" s="591">
        <v>208.9</v>
      </c>
      <c r="F30" s="591">
        <v>115.5</v>
      </c>
      <c r="G30" s="582">
        <v>15.5</v>
      </c>
    </row>
    <row r="31" spans="1:7" ht="30.75">
      <c r="A31" s="593" t="s">
        <v>268</v>
      </c>
      <c r="B31" s="590" t="s">
        <v>260</v>
      </c>
      <c r="C31" s="590" t="s">
        <v>172</v>
      </c>
      <c r="D31" s="591">
        <v>115</v>
      </c>
      <c r="E31" s="591">
        <v>145.5</v>
      </c>
      <c r="F31" s="591">
        <v>126.5</v>
      </c>
      <c r="G31" s="582">
        <v>26.5</v>
      </c>
    </row>
    <row r="32" spans="1:7" ht="30.75">
      <c r="A32" s="590">
        <v>16</v>
      </c>
      <c r="B32" s="590" t="s">
        <v>385</v>
      </c>
      <c r="C32" s="590" t="s">
        <v>172</v>
      </c>
      <c r="D32" s="591">
        <v>8.5</v>
      </c>
      <c r="E32" s="591">
        <v>7.9</v>
      </c>
      <c r="F32" s="591">
        <v>92.9</v>
      </c>
      <c r="G32" s="579">
        <v>-7.1</v>
      </c>
    </row>
    <row r="33" spans="1:7" ht="39" customHeight="1">
      <c r="A33" s="590">
        <v>17</v>
      </c>
      <c r="B33" s="590" t="s">
        <v>387</v>
      </c>
      <c r="C33" s="590" t="s">
        <v>229</v>
      </c>
      <c r="D33" s="596">
        <v>0.917</v>
      </c>
      <c r="E33" s="597">
        <v>1.2076</v>
      </c>
      <c r="F33" s="596">
        <v>131.7</v>
      </c>
      <c r="G33" s="582">
        <v>31.7</v>
      </c>
    </row>
    <row r="34" spans="1:7" ht="62.25">
      <c r="A34" s="590" t="s">
        <v>386</v>
      </c>
      <c r="B34" s="590" t="s">
        <v>407</v>
      </c>
      <c r="C34" s="590" t="s">
        <v>229</v>
      </c>
      <c r="D34" s="596">
        <v>0.866</v>
      </c>
      <c r="E34" s="597">
        <v>1.2076</v>
      </c>
      <c r="F34" s="596">
        <v>139.4</v>
      </c>
      <c r="G34" s="582">
        <v>39.4</v>
      </c>
    </row>
    <row r="35" spans="1:7" ht="42.75" customHeight="1">
      <c r="A35" s="590">
        <v>18</v>
      </c>
      <c r="B35" s="590" t="s">
        <v>388</v>
      </c>
      <c r="C35" s="590" t="s">
        <v>229</v>
      </c>
      <c r="D35" s="596">
        <v>1.4</v>
      </c>
      <c r="E35" s="596">
        <v>0.376</v>
      </c>
      <c r="F35" s="596">
        <v>26.9</v>
      </c>
      <c r="G35" s="579">
        <v>-73.1</v>
      </c>
    </row>
    <row r="36" spans="1:7" ht="72" customHeight="1">
      <c r="A36" s="590" t="s">
        <v>389</v>
      </c>
      <c r="B36" s="590" t="s">
        <v>390</v>
      </c>
      <c r="C36" s="590" t="s">
        <v>229</v>
      </c>
      <c r="D36" s="596">
        <v>1.4</v>
      </c>
      <c r="E36" s="596">
        <v>0.376</v>
      </c>
      <c r="F36" s="596">
        <v>26.9</v>
      </c>
      <c r="G36" s="579">
        <v>-73.1</v>
      </c>
    </row>
    <row r="37" spans="1:7" ht="36" customHeight="1">
      <c r="A37" s="590">
        <v>19</v>
      </c>
      <c r="B37" s="590" t="s">
        <v>391</v>
      </c>
      <c r="C37" s="590" t="s">
        <v>229</v>
      </c>
      <c r="D37" s="598">
        <v>21.2</v>
      </c>
      <c r="E37" s="598">
        <v>21.2</v>
      </c>
      <c r="F37" s="598">
        <v>100</v>
      </c>
      <c r="G37" s="582">
        <v>0</v>
      </c>
    </row>
    <row r="38" spans="1:7" s="48" customFormat="1" ht="69.75" customHeight="1">
      <c r="A38" s="590" t="s">
        <v>269</v>
      </c>
      <c r="B38" s="590" t="s">
        <v>261</v>
      </c>
      <c r="C38" s="590" t="s">
        <v>229</v>
      </c>
      <c r="D38" s="598">
        <v>15.6</v>
      </c>
      <c r="E38" s="598">
        <v>15.67</v>
      </c>
      <c r="F38" s="598">
        <v>100</v>
      </c>
      <c r="G38" s="582">
        <v>0</v>
      </c>
    </row>
    <row r="39" spans="1:7" ht="33.75" customHeight="1">
      <c r="A39" s="590">
        <v>20</v>
      </c>
      <c r="B39" s="590" t="s">
        <v>262</v>
      </c>
      <c r="C39" s="590" t="s">
        <v>229</v>
      </c>
      <c r="D39" s="591">
        <v>0</v>
      </c>
      <c r="E39" s="591">
        <v>0</v>
      </c>
      <c r="F39" s="591">
        <v>0</v>
      </c>
      <c r="G39" s="582">
        <v>0</v>
      </c>
    </row>
    <row r="40" spans="1:7" ht="57" customHeight="1">
      <c r="A40" s="590">
        <v>21</v>
      </c>
      <c r="B40" s="590" t="s">
        <v>392</v>
      </c>
      <c r="C40" s="590" t="s">
        <v>229</v>
      </c>
      <c r="D40" s="596">
        <v>164.4</v>
      </c>
      <c r="E40" s="596">
        <v>157.77</v>
      </c>
      <c r="F40" s="598">
        <v>96</v>
      </c>
      <c r="G40" s="579">
        <v>-4</v>
      </c>
    </row>
    <row r="41" spans="1:7" ht="36.75" customHeight="1">
      <c r="A41" s="590">
        <v>22</v>
      </c>
      <c r="B41" s="590" t="s">
        <v>393</v>
      </c>
      <c r="C41" s="590" t="s">
        <v>196</v>
      </c>
      <c r="D41" s="591">
        <v>3</v>
      </c>
      <c r="E41" s="591">
        <v>3.1</v>
      </c>
      <c r="F41" s="591">
        <v>103.3</v>
      </c>
      <c r="G41" s="582">
        <v>3.3</v>
      </c>
    </row>
    <row r="42" spans="1:7" ht="35.25" customHeight="1">
      <c r="A42" s="590">
        <v>23</v>
      </c>
      <c r="B42" s="590" t="s">
        <v>171</v>
      </c>
      <c r="C42" s="590" t="s">
        <v>196</v>
      </c>
      <c r="D42" s="591">
        <v>88</v>
      </c>
      <c r="E42" s="591">
        <v>91.7</v>
      </c>
      <c r="F42" s="591">
        <v>104.2</v>
      </c>
      <c r="G42" s="582">
        <v>4.2</v>
      </c>
    </row>
    <row r="43" spans="1:7" ht="46.5">
      <c r="A43" s="590">
        <v>24</v>
      </c>
      <c r="B43" s="590" t="s">
        <v>394</v>
      </c>
      <c r="C43" s="590" t="s">
        <v>270</v>
      </c>
      <c r="D43" s="591">
        <v>0.2</v>
      </c>
      <c r="E43" s="591">
        <v>1.1</v>
      </c>
      <c r="F43" s="591">
        <v>550</v>
      </c>
      <c r="G43" s="582">
        <v>450</v>
      </c>
    </row>
    <row r="44" spans="1:7" ht="39" customHeight="1">
      <c r="A44" s="590">
        <v>25</v>
      </c>
      <c r="B44" s="590" t="s">
        <v>395</v>
      </c>
      <c r="C44" s="590" t="s">
        <v>172</v>
      </c>
      <c r="D44" s="591">
        <v>932</v>
      </c>
      <c r="E44" s="596">
        <v>932.1</v>
      </c>
      <c r="F44" s="596">
        <v>100.01</v>
      </c>
      <c r="G44" s="582">
        <v>0.01</v>
      </c>
    </row>
    <row r="45" spans="1:7" ht="60" customHeight="1">
      <c r="A45" s="590" t="s">
        <v>397</v>
      </c>
      <c r="B45" s="590" t="s">
        <v>396</v>
      </c>
      <c r="C45" s="590" t="s">
        <v>172</v>
      </c>
      <c r="D45" s="591">
        <v>315</v>
      </c>
      <c r="E45" s="591">
        <v>317.7</v>
      </c>
      <c r="F45" s="591">
        <v>100.9</v>
      </c>
      <c r="G45" s="582">
        <v>0.9</v>
      </c>
    </row>
    <row r="46" spans="1:7" ht="82.5" customHeight="1">
      <c r="A46" s="590">
        <v>26</v>
      </c>
      <c r="B46" s="590" t="s">
        <v>408</v>
      </c>
      <c r="C46" s="590" t="s">
        <v>172</v>
      </c>
      <c r="D46" s="591">
        <v>27.01</v>
      </c>
      <c r="E46" s="591">
        <v>29.7</v>
      </c>
      <c r="F46" s="591">
        <v>110</v>
      </c>
      <c r="G46" s="584">
        <v>10</v>
      </c>
    </row>
    <row r="47" spans="1:7" ht="39.75" customHeight="1">
      <c r="A47" s="590">
        <v>27</v>
      </c>
      <c r="B47" s="590" t="s">
        <v>176</v>
      </c>
      <c r="C47" s="590" t="s">
        <v>172</v>
      </c>
      <c r="D47" s="591">
        <v>258</v>
      </c>
      <c r="E47" s="596">
        <v>264.3</v>
      </c>
      <c r="F47" s="591">
        <v>102.4</v>
      </c>
      <c r="G47" s="585">
        <v>2.4</v>
      </c>
    </row>
    <row r="48" spans="1:7" ht="35.25" customHeight="1">
      <c r="A48" s="590">
        <v>28</v>
      </c>
      <c r="B48" s="590" t="s">
        <v>409</v>
      </c>
      <c r="C48" s="590" t="s">
        <v>172</v>
      </c>
      <c r="D48" s="590">
        <v>14.5</v>
      </c>
      <c r="E48" s="598">
        <v>14.5</v>
      </c>
      <c r="F48" s="598">
        <v>100</v>
      </c>
      <c r="G48" s="582">
        <v>0</v>
      </c>
    </row>
    <row r="49" spans="1:7" ht="105" customHeight="1">
      <c r="A49" s="593" t="s">
        <v>273</v>
      </c>
      <c r="B49" s="590" t="s">
        <v>410</v>
      </c>
      <c r="C49" s="590" t="s">
        <v>172</v>
      </c>
      <c r="D49" s="598">
        <v>9.1</v>
      </c>
      <c r="E49" s="598">
        <v>9.15</v>
      </c>
      <c r="F49" s="598">
        <v>100.6</v>
      </c>
      <c r="G49" s="582">
        <v>0.6</v>
      </c>
    </row>
    <row r="50" spans="1:7" ht="102" customHeight="1">
      <c r="A50" s="590">
        <v>29</v>
      </c>
      <c r="B50" s="590" t="s">
        <v>271</v>
      </c>
      <c r="C50" s="590" t="s">
        <v>179</v>
      </c>
      <c r="D50" s="590">
        <v>53.2</v>
      </c>
      <c r="E50" s="598">
        <v>53.4</v>
      </c>
      <c r="F50" s="591">
        <v>100.4</v>
      </c>
      <c r="G50" s="582">
        <v>0.4</v>
      </c>
    </row>
    <row r="51" spans="1:7" ht="78">
      <c r="A51" s="593" t="s">
        <v>411</v>
      </c>
      <c r="B51" s="590" t="s">
        <v>272</v>
      </c>
      <c r="C51" s="590" t="s">
        <v>179</v>
      </c>
      <c r="D51" s="590">
        <v>24.5</v>
      </c>
      <c r="E51" s="598">
        <v>24.59</v>
      </c>
      <c r="F51" s="591">
        <v>100.4</v>
      </c>
      <c r="G51" s="582">
        <v>0.4</v>
      </c>
    </row>
    <row r="52" spans="1:7" ht="80.25" customHeight="1">
      <c r="A52" s="593">
        <v>30</v>
      </c>
      <c r="B52" s="590" t="s">
        <v>412</v>
      </c>
      <c r="C52" s="590" t="s">
        <v>179</v>
      </c>
      <c r="D52" s="591">
        <v>6</v>
      </c>
      <c r="E52" s="598">
        <v>6.05</v>
      </c>
      <c r="F52" s="591">
        <v>100.8</v>
      </c>
      <c r="G52" s="582">
        <v>0.8</v>
      </c>
    </row>
    <row r="53" spans="1:7" ht="33" customHeight="1">
      <c r="A53" s="590">
        <v>31</v>
      </c>
      <c r="B53" s="590" t="s">
        <v>413</v>
      </c>
      <c r="C53" s="590" t="s">
        <v>179</v>
      </c>
      <c r="D53" s="591">
        <v>4350</v>
      </c>
      <c r="E53" s="599">
        <v>4510.2</v>
      </c>
      <c r="F53" s="591">
        <v>103.7</v>
      </c>
      <c r="G53" s="586">
        <v>3.7</v>
      </c>
    </row>
    <row r="54" spans="1:7" ht="46.5">
      <c r="A54" s="590" t="s">
        <v>415</v>
      </c>
      <c r="B54" s="590" t="s">
        <v>414</v>
      </c>
      <c r="C54" s="590" t="s">
        <v>179</v>
      </c>
      <c r="D54" s="591">
        <v>3020</v>
      </c>
      <c r="E54" s="591">
        <v>3021.3</v>
      </c>
      <c r="F54" s="598">
        <v>100.04</v>
      </c>
      <c r="G54" s="587">
        <v>0.04</v>
      </c>
    </row>
    <row r="55" spans="1:7" ht="85.5" customHeight="1">
      <c r="A55" s="590">
        <v>32</v>
      </c>
      <c r="B55" s="590" t="s">
        <v>416</v>
      </c>
      <c r="C55" s="590" t="s">
        <v>179</v>
      </c>
      <c r="D55" s="591">
        <v>5</v>
      </c>
      <c r="E55" s="591">
        <v>6.3</v>
      </c>
      <c r="F55" s="591">
        <v>126</v>
      </c>
      <c r="G55" s="582">
        <v>26</v>
      </c>
    </row>
    <row r="56" spans="1:7" ht="66" customHeight="1">
      <c r="A56" s="590">
        <v>33</v>
      </c>
      <c r="B56" s="590" t="s">
        <v>178</v>
      </c>
      <c r="C56" s="590" t="s">
        <v>179</v>
      </c>
      <c r="D56" s="596">
        <v>12.7</v>
      </c>
      <c r="E56" s="596">
        <v>12.7</v>
      </c>
      <c r="F56" s="591">
        <v>100</v>
      </c>
      <c r="G56" s="582">
        <v>0</v>
      </c>
    </row>
    <row r="57" spans="1:7" ht="36" customHeight="1">
      <c r="A57" s="590">
        <v>34</v>
      </c>
      <c r="B57" s="590" t="s">
        <v>230</v>
      </c>
      <c r="C57" s="590" t="s">
        <v>231</v>
      </c>
      <c r="D57" s="591">
        <v>33.9</v>
      </c>
      <c r="E57" s="596">
        <v>38.592</v>
      </c>
      <c r="F57" s="591">
        <v>113.8</v>
      </c>
      <c r="G57" s="582">
        <v>13.8</v>
      </c>
    </row>
    <row r="58" spans="1:7" ht="46.5">
      <c r="A58" s="590">
        <v>35</v>
      </c>
      <c r="B58" s="590" t="s">
        <v>232</v>
      </c>
      <c r="C58" s="590" t="s">
        <v>196</v>
      </c>
      <c r="D58" s="591">
        <v>100</v>
      </c>
      <c r="E58" s="591">
        <v>113.8</v>
      </c>
      <c r="F58" s="591">
        <v>113.8</v>
      </c>
      <c r="G58" s="582">
        <v>13.8</v>
      </c>
    </row>
    <row r="59" spans="1:7" ht="39" customHeight="1">
      <c r="A59" s="590">
        <v>36</v>
      </c>
      <c r="B59" s="590" t="s">
        <v>233</v>
      </c>
      <c r="C59" s="590" t="s">
        <v>196</v>
      </c>
      <c r="D59" s="591">
        <v>10</v>
      </c>
      <c r="E59" s="591">
        <v>15.3</v>
      </c>
      <c r="F59" s="591">
        <v>153</v>
      </c>
      <c r="G59" s="582">
        <v>53</v>
      </c>
    </row>
    <row r="60" spans="1:7" ht="51" customHeight="1">
      <c r="A60" s="590">
        <v>37</v>
      </c>
      <c r="B60" s="590" t="s">
        <v>417</v>
      </c>
      <c r="C60" s="590" t="s">
        <v>196</v>
      </c>
      <c r="D60" s="591">
        <v>3</v>
      </c>
      <c r="E60" s="591">
        <v>3</v>
      </c>
      <c r="F60" s="591">
        <v>100</v>
      </c>
      <c r="G60" s="582">
        <v>0</v>
      </c>
    </row>
    <row r="61" spans="1:7" ht="66.75" customHeight="1">
      <c r="A61" s="590">
        <v>38</v>
      </c>
      <c r="B61" s="590" t="s">
        <v>418</v>
      </c>
      <c r="C61" s="590" t="s">
        <v>170</v>
      </c>
      <c r="D61" s="591">
        <v>0</v>
      </c>
      <c r="E61" s="594">
        <v>132</v>
      </c>
      <c r="F61" s="591">
        <v>0</v>
      </c>
      <c r="G61" s="582">
        <v>0</v>
      </c>
    </row>
    <row r="62" spans="1:7" ht="85.5" customHeight="1">
      <c r="A62" s="590">
        <v>39</v>
      </c>
      <c r="B62" s="590" t="s">
        <v>419</v>
      </c>
      <c r="C62" s="590" t="s">
        <v>170</v>
      </c>
      <c r="D62" s="590">
        <v>89</v>
      </c>
      <c r="E62" s="594">
        <v>138</v>
      </c>
      <c r="F62" s="591">
        <v>155.1</v>
      </c>
      <c r="G62" s="582">
        <v>55.1</v>
      </c>
    </row>
    <row r="63" spans="1:7" ht="54.75" customHeight="1">
      <c r="A63" s="590">
        <v>40</v>
      </c>
      <c r="B63" s="590" t="s">
        <v>420</v>
      </c>
      <c r="C63" s="590" t="s">
        <v>170</v>
      </c>
      <c r="D63" s="590">
        <v>45</v>
      </c>
      <c r="E63" s="594">
        <v>59</v>
      </c>
      <c r="F63" s="591">
        <v>131.1</v>
      </c>
      <c r="G63" s="582">
        <v>31.1</v>
      </c>
    </row>
    <row r="64" spans="1:7" ht="67.5" customHeight="1">
      <c r="A64" s="590">
        <v>41</v>
      </c>
      <c r="B64" s="590" t="s">
        <v>421</v>
      </c>
      <c r="C64" s="590" t="s">
        <v>204</v>
      </c>
      <c r="D64" s="591">
        <v>0</v>
      </c>
      <c r="E64" s="591">
        <v>0</v>
      </c>
      <c r="F64" s="591">
        <v>0</v>
      </c>
      <c r="G64" s="582">
        <v>0</v>
      </c>
    </row>
    <row r="65" spans="1:7" ht="98.25" customHeight="1">
      <c r="A65" s="590">
        <v>42</v>
      </c>
      <c r="B65" s="590" t="s">
        <v>2249</v>
      </c>
      <c r="C65" s="590" t="s">
        <v>204</v>
      </c>
      <c r="D65" s="591">
        <v>10</v>
      </c>
      <c r="E65" s="591">
        <v>10.11</v>
      </c>
      <c r="F65" s="591">
        <v>101</v>
      </c>
      <c r="G65" s="582">
        <v>1</v>
      </c>
    </row>
    <row r="66" spans="1:7" ht="66.75" customHeight="1">
      <c r="A66" s="590">
        <v>43</v>
      </c>
      <c r="B66" s="590" t="s">
        <v>422</v>
      </c>
      <c r="C66" s="590" t="s">
        <v>170</v>
      </c>
      <c r="D66" s="591">
        <v>0</v>
      </c>
      <c r="E66" s="591">
        <v>0</v>
      </c>
      <c r="F66" s="591">
        <v>0</v>
      </c>
      <c r="G66" s="628">
        <v>0</v>
      </c>
    </row>
    <row r="67" spans="1:7" ht="84" customHeight="1">
      <c r="A67" s="590">
        <v>44</v>
      </c>
      <c r="B67" s="590" t="s">
        <v>423</v>
      </c>
      <c r="C67" s="590" t="s">
        <v>170</v>
      </c>
      <c r="D67" s="590">
        <v>35</v>
      </c>
      <c r="E67" s="594">
        <v>7</v>
      </c>
      <c r="F67" s="594">
        <v>20</v>
      </c>
      <c r="G67" s="579">
        <v>-80</v>
      </c>
    </row>
    <row r="68" spans="1:7" ht="52.5" customHeight="1">
      <c r="A68" s="590">
        <v>45</v>
      </c>
      <c r="B68" s="590" t="s">
        <v>2224</v>
      </c>
      <c r="C68" s="590" t="s">
        <v>170</v>
      </c>
      <c r="D68" s="590">
        <v>4</v>
      </c>
      <c r="E68" s="594">
        <v>5</v>
      </c>
      <c r="F68" s="594">
        <v>125</v>
      </c>
      <c r="G68" s="582">
        <v>25</v>
      </c>
    </row>
    <row r="69" spans="1:7" ht="78">
      <c r="A69" s="590">
        <v>46</v>
      </c>
      <c r="B69" s="590" t="s">
        <v>424</v>
      </c>
      <c r="C69" s="590" t="s">
        <v>204</v>
      </c>
      <c r="D69" s="591">
        <v>0</v>
      </c>
      <c r="E69" s="591">
        <v>0</v>
      </c>
      <c r="F69" s="591">
        <v>0</v>
      </c>
      <c r="G69" s="582">
        <v>0</v>
      </c>
    </row>
    <row r="70" spans="1:7" ht="83.25" customHeight="1">
      <c r="A70" s="590">
        <v>47</v>
      </c>
      <c r="B70" s="590" t="s">
        <v>425</v>
      </c>
      <c r="C70" s="590" t="s">
        <v>204</v>
      </c>
      <c r="D70" s="591">
        <v>10</v>
      </c>
      <c r="E70" s="591">
        <v>11</v>
      </c>
      <c r="F70" s="591">
        <v>110</v>
      </c>
      <c r="G70" s="582">
        <v>10</v>
      </c>
    </row>
    <row r="71" spans="1:7" ht="25.5" customHeight="1">
      <c r="A71" s="590">
        <v>48</v>
      </c>
      <c r="B71" s="590" t="s">
        <v>279</v>
      </c>
      <c r="C71" s="590" t="s">
        <v>280</v>
      </c>
      <c r="D71" s="591">
        <v>100</v>
      </c>
      <c r="E71" s="591">
        <v>117</v>
      </c>
      <c r="F71" s="591">
        <v>117</v>
      </c>
      <c r="G71" s="582">
        <v>17</v>
      </c>
    </row>
    <row r="72" spans="1:8" s="49" customFormat="1" ht="45" customHeight="1">
      <c r="A72" s="590">
        <v>49</v>
      </c>
      <c r="B72" s="601" t="s">
        <v>281</v>
      </c>
      <c r="C72" s="593" t="s">
        <v>426</v>
      </c>
      <c r="D72" s="592">
        <v>720</v>
      </c>
      <c r="E72" s="592">
        <v>500</v>
      </c>
      <c r="F72" s="593">
        <v>69.4</v>
      </c>
      <c r="G72" s="582">
        <v>-30.6</v>
      </c>
      <c r="H72" s="67"/>
    </row>
    <row r="73" spans="1:7" ht="0" customHeight="1" hidden="1">
      <c r="A73" s="129">
        <v>50</v>
      </c>
      <c r="B73" s="129" t="s">
        <v>213</v>
      </c>
      <c r="C73" s="129" t="s">
        <v>214</v>
      </c>
      <c r="D73" s="68">
        <v>0</v>
      </c>
      <c r="E73" s="53"/>
      <c r="F73" s="52"/>
      <c r="G73" s="129"/>
    </row>
    <row r="74" spans="1:7" ht="15" hidden="1">
      <c r="A74" s="129" t="s">
        <v>427</v>
      </c>
      <c r="B74" s="129" t="s">
        <v>215</v>
      </c>
      <c r="C74" s="129" t="s">
        <v>214</v>
      </c>
      <c r="D74" s="68">
        <v>0</v>
      </c>
      <c r="E74" s="52"/>
      <c r="F74" s="50"/>
      <c r="G74" s="129"/>
    </row>
    <row r="75" spans="1:7" ht="30.75" hidden="1">
      <c r="A75" s="129">
        <v>51</v>
      </c>
      <c r="B75" s="129" t="s">
        <v>216</v>
      </c>
      <c r="C75" s="129" t="s">
        <v>217</v>
      </c>
      <c r="D75" s="68">
        <v>0</v>
      </c>
      <c r="E75" s="52"/>
      <c r="F75" s="52"/>
      <c r="G75" s="129"/>
    </row>
    <row r="76" spans="1:7" ht="30.75" hidden="1">
      <c r="A76" s="129">
        <v>52</v>
      </c>
      <c r="B76" s="129" t="s">
        <v>218</v>
      </c>
      <c r="C76" s="129" t="s">
        <v>170</v>
      </c>
      <c r="D76" s="68">
        <v>0</v>
      </c>
      <c r="E76" s="68"/>
      <c r="F76" s="68"/>
      <c r="G76" s="129"/>
    </row>
    <row r="77" spans="1:7" ht="34.5" customHeight="1" hidden="1">
      <c r="A77" s="129">
        <v>53</v>
      </c>
      <c r="B77" s="129" t="s">
        <v>193</v>
      </c>
      <c r="C77" s="129" t="s">
        <v>214</v>
      </c>
      <c r="D77" s="68">
        <v>0</v>
      </c>
      <c r="E77" s="52"/>
      <c r="F77" s="52"/>
      <c r="G77" s="129"/>
    </row>
    <row r="78" spans="1:7" ht="2.25" customHeight="1" hidden="1">
      <c r="A78" s="129">
        <v>54</v>
      </c>
      <c r="B78" s="129" t="s">
        <v>194</v>
      </c>
      <c r="C78" s="129" t="s">
        <v>199</v>
      </c>
      <c r="D78" s="68">
        <v>0</v>
      </c>
      <c r="E78" s="53"/>
      <c r="F78" s="50"/>
      <c r="G78" s="129"/>
    </row>
    <row r="79" spans="1:7" ht="55.5" customHeight="1" hidden="1">
      <c r="A79" s="129">
        <v>55</v>
      </c>
      <c r="B79" s="129" t="s">
        <v>195</v>
      </c>
      <c r="C79" s="129" t="s">
        <v>199</v>
      </c>
      <c r="D79" s="68">
        <v>0</v>
      </c>
      <c r="E79" s="52"/>
      <c r="F79" s="52"/>
      <c r="G79" s="129"/>
    </row>
    <row r="80" spans="1:7" ht="62.25" hidden="1">
      <c r="A80" s="129">
        <v>56</v>
      </c>
      <c r="B80" s="129" t="s">
        <v>219</v>
      </c>
      <c r="C80" s="129" t="s">
        <v>196</v>
      </c>
      <c r="D80" s="68">
        <v>0</v>
      </c>
      <c r="E80" s="51"/>
      <c r="F80" s="50"/>
      <c r="G80" s="129"/>
    </row>
    <row r="81" spans="1:7" ht="88.5" customHeight="1" hidden="1">
      <c r="A81" s="129">
        <v>57</v>
      </c>
      <c r="B81" s="129" t="s">
        <v>220</v>
      </c>
      <c r="C81" s="129" t="s">
        <v>170</v>
      </c>
      <c r="D81" s="68">
        <v>0</v>
      </c>
      <c r="E81" s="129"/>
      <c r="F81" s="68"/>
      <c r="G81" s="129"/>
    </row>
    <row r="82" spans="1:7" ht="51.75" customHeight="1" hidden="1">
      <c r="A82" s="129">
        <v>58</v>
      </c>
      <c r="B82" s="129" t="s">
        <v>221</v>
      </c>
      <c r="C82" s="129" t="s">
        <v>199</v>
      </c>
      <c r="D82" s="68">
        <v>0</v>
      </c>
      <c r="E82" s="129"/>
      <c r="F82" s="68"/>
      <c r="G82" s="129"/>
    </row>
    <row r="83" spans="1:7" ht="18.75" customHeight="1">
      <c r="A83" s="788" t="s">
        <v>248</v>
      </c>
      <c r="B83" s="788"/>
      <c r="C83" s="788"/>
      <c r="D83" s="788"/>
      <c r="E83" s="788"/>
      <c r="F83" s="788"/>
      <c r="G83" s="788"/>
    </row>
    <row r="84" spans="1:7" ht="78">
      <c r="A84" s="590">
        <v>59</v>
      </c>
      <c r="B84" s="590" t="s">
        <v>189</v>
      </c>
      <c r="C84" s="590" t="s">
        <v>196</v>
      </c>
      <c r="D84" s="591">
        <v>80</v>
      </c>
      <c r="E84" s="591">
        <v>80</v>
      </c>
      <c r="F84" s="591">
        <v>100</v>
      </c>
      <c r="G84" s="582">
        <v>0</v>
      </c>
    </row>
    <row r="85" spans="1:7" ht="67.5" customHeight="1">
      <c r="A85" s="590">
        <v>60</v>
      </c>
      <c r="B85" s="590" t="s">
        <v>190</v>
      </c>
      <c r="C85" s="590" t="s">
        <v>196</v>
      </c>
      <c r="D85" s="591">
        <v>100</v>
      </c>
      <c r="E85" s="591">
        <v>100</v>
      </c>
      <c r="F85" s="591">
        <v>100</v>
      </c>
      <c r="G85" s="582">
        <v>0</v>
      </c>
    </row>
    <row r="86" spans="1:7" s="47" customFormat="1" ht="62.25">
      <c r="A86" s="590">
        <v>61</v>
      </c>
      <c r="B86" s="590" t="s">
        <v>428</v>
      </c>
      <c r="C86" s="590" t="s">
        <v>196</v>
      </c>
      <c r="D86" s="591">
        <v>43</v>
      </c>
      <c r="E86" s="591">
        <v>43.8</v>
      </c>
      <c r="F86" s="591">
        <v>101.9</v>
      </c>
      <c r="G86" s="582">
        <v>1.9</v>
      </c>
    </row>
    <row r="87" spans="1:7" ht="51.75" customHeight="1">
      <c r="A87" s="590">
        <v>62</v>
      </c>
      <c r="B87" s="590" t="s">
        <v>212</v>
      </c>
      <c r="C87" s="590" t="s">
        <v>196</v>
      </c>
      <c r="D87" s="591">
        <v>100</v>
      </c>
      <c r="E87" s="591">
        <v>100</v>
      </c>
      <c r="F87" s="591">
        <v>100</v>
      </c>
      <c r="G87" s="582">
        <v>0</v>
      </c>
    </row>
    <row r="88" spans="1:7" ht="19.5" customHeight="1">
      <c r="A88" s="590">
        <v>63</v>
      </c>
      <c r="B88" s="590" t="s">
        <v>191</v>
      </c>
      <c r="C88" s="590" t="s">
        <v>196</v>
      </c>
      <c r="D88" s="591">
        <v>17</v>
      </c>
      <c r="E88" s="591">
        <v>2.9</v>
      </c>
      <c r="F88" s="591">
        <v>17.1</v>
      </c>
      <c r="G88" s="582">
        <v>-82.9</v>
      </c>
    </row>
    <row r="89" spans="1:7" ht="84" customHeight="1">
      <c r="A89" s="590">
        <v>64</v>
      </c>
      <c r="B89" s="590" t="s">
        <v>192</v>
      </c>
      <c r="C89" s="590" t="s">
        <v>196</v>
      </c>
      <c r="D89" s="591">
        <v>100</v>
      </c>
      <c r="E89" s="591">
        <v>100</v>
      </c>
      <c r="F89" s="591">
        <v>100</v>
      </c>
      <c r="G89" s="582">
        <v>0</v>
      </c>
    </row>
    <row r="90" spans="1:7" ht="22.5" customHeight="1">
      <c r="A90" s="788" t="s">
        <v>315</v>
      </c>
      <c r="B90" s="788"/>
      <c r="C90" s="788"/>
      <c r="D90" s="788"/>
      <c r="E90" s="788"/>
      <c r="F90" s="788"/>
      <c r="G90" s="788"/>
    </row>
    <row r="91" spans="1:7" ht="19.5" customHeight="1">
      <c r="A91" s="593">
        <v>65</v>
      </c>
      <c r="B91" s="590" t="s">
        <v>234</v>
      </c>
      <c r="C91" s="590"/>
      <c r="D91" s="590"/>
      <c r="E91" s="590"/>
      <c r="F91" s="590"/>
      <c r="G91" s="129"/>
    </row>
    <row r="92" spans="1:7" ht="30.75">
      <c r="A92" s="590" t="s">
        <v>429</v>
      </c>
      <c r="B92" s="590" t="s">
        <v>173</v>
      </c>
      <c r="C92" s="590" t="s">
        <v>235</v>
      </c>
      <c r="D92" s="590">
        <v>17.4</v>
      </c>
      <c r="E92" s="598">
        <v>18.8</v>
      </c>
      <c r="F92" s="598">
        <v>110.6</v>
      </c>
      <c r="G92" s="582">
        <v>10.6</v>
      </c>
    </row>
    <row r="93" spans="1:7" ht="15">
      <c r="A93" s="590" t="s">
        <v>430</v>
      </c>
      <c r="B93" s="590" t="s">
        <v>236</v>
      </c>
      <c r="C93" s="590" t="s">
        <v>172</v>
      </c>
      <c r="D93" s="591">
        <v>1</v>
      </c>
      <c r="E93" s="598">
        <v>1.3</v>
      </c>
      <c r="F93" s="598">
        <v>130</v>
      </c>
      <c r="G93" s="582">
        <v>30</v>
      </c>
    </row>
    <row r="94" spans="1:7" ht="15">
      <c r="A94" s="590" t="s">
        <v>431</v>
      </c>
      <c r="B94" s="590" t="s">
        <v>237</v>
      </c>
      <c r="C94" s="590" t="s">
        <v>172</v>
      </c>
      <c r="D94" s="591">
        <v>10</v>
      </c>
      <c r="E94" s="598">
        <v>11.3</v>
      </c>
      <c r="F94" s="598">
        <v>113</v>
      </c>
      <c r="G94" s="582">
        <v>13</v>
      </c>
    </row>
    <row r="95" spans="1:7" ht="46.5">
      <c r="A95" s="590" t="s">
        <v>432</v>
      </c>
      <c r="B95" s="590" t="s">
        <v>238</v>
      </c>
      <c r="C95" s="590" t="s">
        <v>172</v>
      </c>
      <c r="D95" s="590">
        <v>0.65</v>
      </c>
      <c r="E95" s="598">
        <v>0.67</v>
      </c>
      <c r="F95" s="598">
        <v>103.1</v>
      </c>
      <c r="G95" s="582">
        <v>3.1</v>
      </c>
    </row>
    <row r="96" spans="1:7" ht="15">
      <c r="A96" s="590" t="s">
        <v>433</v>
      </c>
      <c r="B96" s="590" t="s">
        <v>177</v>
      </c>
      <c r="C96" s="590" t="s">
        <v>172</v>
      </c>
      <c r="D96" s="590">
        <v>0.73</v>
      </c>
      <c r="E96" s="598">
        <v>0.6</v>
      </c>
      <c r="F96" s="598">
        <v>82.2</v>
      </c>
      <c r="G96" s="581">
        <v>-17.8</v>
      </c>
    </row>
    <row r="97" spans="1:7" ht="15">
      <c r="A97" s="590" t="s">
        <v>434</v>
      </c>
      <c r="B97" s="590" t="s">
        <v>239</v>
      </c>
      <c r="C97" s="590" t="s">
        <v>172</v>
      </c>
      <c r="D97" s="590">
        <v>4.2</v>
      </c>
      <c r="E97" s="598">
        <v>4.5</v>
      </c>
      <c r="F97" s="598">
        <v>107.1</v>
      </c>
      <c r="G97" s="582">
        <v>7.1</v>
      </c>
    </row>
    <row r="98" spans="1:7" ht="15">
      <c r="A98" s="590" t="s">
        <v>435</v>
      </c>
      <c r="B98" s="590" t="s">
        <v>240</v>
      </c>
      <c r="C98" s="590" t="s">
        <v>175</v>
      </c>
      <c r="D98" s="591">
        <v>1700</v>
      </c>
      <c r="E98" s="603">
        <v>2943.06</v>
      </c>
      <c r="F98" s="591">
        <v>173.1</v>
      </c>
      <c r="G98" s="582">
        <v>73.1</v>
      </c>
    </row>
    <row r="99" spans="1:7" ht="15">
      <c r="A99" s="590" t="s">
        <v>436</v>
      </c>
      <c r="B99" s="590" t="s">
        <v>278</v>
      </c>
      <c r="C99" s="590" t="s">
        <v>175</v>
      </c>
      <c r="D99" s="591">
        <v>934</v>
      </c>
      <c r="E99" s="592">
        <v>1107.3</v>
      </c>
      <c r="F99" s="591">
        <v>118.6</v>
      </c>
      <c r="G99" s="582">
        <v>18.6</v>
      </c>
    </row>
    <row r="100" spans="1:7" ht="33.75" customHeight="1">
      <c r="A100" s="593">
        <v>66</v>
      </c>
      <c r="B100" s="590" t="s">
        <v>251</v>
      </c>
      <c r="C100" s="590" t="s">
        <v>196</v>
      </c>
      <c r="D100" s="591">
        <v>96</v>
      </c>
      <c r="E100" s="604" t="s">
        <v>2188</v>
      </c>
      <c r="F100" s="604" t="s">
        <v>2273</v>
      </c>
      <c r="G100" s="579">
        <v>-4.2</v>
      </c>
    </row>
    <row r="101" spans="1:7" ht="26.25" customHeight="1">
      <c r="A101" s="593">
        <v>67</v>
      </c>
      <c r="B101" s="590" t="s">
        <v>527</v>
      </c>
      <c r="C101" s="590" t="s">
        <v>196</v>
      </c>
      <c r="D101" s="591">
        <v>96</v>
      </c>
      <c r="E101" s="591">
        <v>93</v>
      </c>
      <c r="F101" s="604" t="s">
        <v>2274</v>
      </c>
      <c r="G101" s="579">
        <v>-3.1</v>
      </c>
    </row>
    <row r="102" spans="1:7" ht="26.25" customHeight="1">
      <c r="A102" s="593">
        <v>68</v>
      </c>
      <c r="B102" s="590" t="s">
        <v>252</v>
      </c>
      <c r="C102" s="590" t="s">
        <v>196</v>
      </c>
      <c r="D102" s="593">
        <v>0.022</v>
      </c>
      <c r="E102" s="604" t="s">
        <v>2193</v>
      </c>
      <c r="F102" s="604" t="s">
        <v>2276</v>
      </c>
      <c r="G102" s="579">
        <v>4.5</v>
      </c>
    </row>
    <row r="103" spans="1:7" ht="24.75" customHeight="1">
      <c r="A103" s="593">
        <v>69</v>
      </c>
      <c r="B103" s="593" t="s">
        <v>282</v>
      </c>
      <c r="C103" s="593" t="s">
        <v>170</v>
      </c>
      <c r="D103" s="593">
        <v>10</v>
      </c>
      <c r="E103" s="605">
        <v>121</v>
      </c>
      <c r="F103" s="605">
        <v>1210</v>
      </c>
      <c r="G103" s="582">
        <v>1110</v>
      </c>
    </row>
    <row r="104" spans="1:7" ht="27" customHeight="1">
      <c r="A104" s="606">
        <v>70</v>
      </c>
      <c r="B104" s="607" t="s">
        <v>437</v>
      </c>
      <c r="C104" s="607" t="s">
        <v>438</v>
      </c>
      <c r="D104" s="607">
        <v>2350</v>
      </c>
      <c r="E104" s="603">
        <v>4107</v>
      </c>
      <c r="F104" s="603">
        <v>174.8</v>
      </c>
      <c r="G104" s="582">
        <v>74.8</v>
      </c>
    </row>
    <row r="105" spans="1:7" ht="15.75" customHeight="1">
      <c r="A105" s="784" t="s">
        <v>253</v>
      </c>
      <c r="B105" s="784"/>
      <c r="C105" s="784"/>
      <c r="D105" s="784"/>
      <c r="E105" s="784"/>
      <c r="F105" s="784"/>
      <c r="G105" s="784"/>
    </row>
    <row r="106" spans="1:7" ht="24" customHeight="1">
      <c r="A106" s="593">
        <v>71</v>
      </c>
      <c r="B106" s="590" t="s">
        <v>254</v>
      </c>
      <c r="C106" s="590" t="s">
        <v>196</v>
      </c>
      <c r="D106" s="590">
        <v>3.2</v>
      </c>
      <c r="E106" s="590">
        <v>1.8</v>
      </c>
      <c r="F106" s="604" t="s">
        <v>2277</v>
      </c>
      <c r="G106" s="582">
        <v>-43.7</v>
      </c>
    </row>
    <row r="107" spans="1:7" ht="36" customHeight="1">
      <c r="A107" s="593">
        <v>72</v>
      </c>
      <c r="B107" s="590" t="s">
        <v>255</v>
      </c>
      <c r="C107" s="590" t="s">
        <v>196</v>
      </c>
      <c r="D107" s="590">
        <v>0.22</v>
      </c>
      <c r="E107" s="598">
        <v>0.13</v>
      </c>
      <c r="F107" s="604" t="s">
        <v>2278</v>
      </c>
      <c r="G107" s="582">
        <v>-40.9</v>
      </c>
    </row>
    <row r="108" spans="1:7" ht="42" customHeight="1">
      <c r="A108" s="593">
        <v>73</v>
      </c>
      <c r="B108" s="590" t="s">
        <v>283</v>
      </c>
      <c r="C108" s="590" t="s">
        <v>196</v>
      </c>
      <c r="D108" s="591">
        <v>97</v>
      </c>
      <c r="E108" s="590">
        <v>0</v>
      </c>
      <c r="F108" s="604" t="s">
        <v>2275</v>
      </c>
      <c r="G108" s="579">
        <v>-100</v>
      </c>
    </row>
    <row r="109" spans="1:7" ht="36.75" customHeight="1">
      <c r="A109" s="590">
        <v>74</v>
      </c>
      <c r="B109" s="590" t="s">
        <v>284</v>
      </c>
      <c r="C109" s="590" t="s">
        <v>196</v>
      </c>
      <c r="D109" s="591">
        <v>95</v>
      </c>
      <c r="E109" s="591">
        <v>85</v>
      </c>
      <c r="F109" s="590">
        <v>89.5</v>
      </c>
      <c r="G109" s="579">
        <v>-10.5</v>
      </c>
    </row>
    <row r="110" spans="1:7" ht="15">
      <c r="A110" s="784" t="s">
        <v>256</v>
      </c>
      <c r="B110" s="784"/>
      <c r="C110" s="784"/>
      <c r="D110" s="784"/>
      <c r="E110" s="784"/>
      <c r="F110" s="784"/>
      <c r="G110" s="784"/>
    </row>
    <row r="111" spans="1:7" ht="27" customHeight="1">
      <c r="A111" s="593">
        <v>75</v>
      </c>
      <c r="B111" s="590" t="s">
        <v>257</v>
      </c>
      <c r="C111" s="590" t="s">
        <v>196</v>
      </c>
      <c r="D111" s="608">
        <v>0</v>
      </c>
      <c r="E111" s="590">
        <v>17.6</v>
      </c>
      <c r="F111" s="604" t="s">
        <v>2275</v>
      </c>
      <c r="G111" s="630">
        <v>-100</v>
      </c>
    </row>
    <row r="112" spans="1:7" ht="29.25" customHeight="1">
      <c r="A112" s="593">
        <v>76</v>
      </c>
      <c r="B112" s="590" t="s">
        <v>258</v>
      </c>
      <c r="C112" s="590" t="s">
        <v>196</v>
      </c>
      <c r="D112" s="605">
        <v>0</v>
      </c>
      <c r="E112" s="590">
        <v>1.35</v>
      </c>
      <c r="F112" s="604" t="s">
        <v>2275</v>
      </c>
      <c r="G112" s="630">
        <v>-100</v>
      </c>
    </row>
    <row r="113" spans="1:7" ht="37.5" customHeight="1">
      <c r="A113" s="593">
        <v>77</v>
      </c>
      <c r="B113" s="590" t="s">
        <v>259</v>
      </c>
      <c r="C113" s="590" t="s">
        <v>196</v>
      </c>
      <c r="D113" s="605">
        <v>0</v>
      </c>
      <c r="E113" s="590">
        <v>3.3</v>
      </c>
      <c r="F113" s="604" t="s">
        <v>2275</v>
      </c>
      <c r="G113" s="629">
        <v>-100</v>
      </c>
    </row>
    <row r="114" spans="1:7" ht="15.75" customHeight="1">
      <c r="A114" s="788" t="s">
        <v>210</v>
      </c>
      <c r="B114" s="788"/>
      <c r="C114" s="788"/>
      <c r="D114" s="788"/>
      <c r="E114" s="788"/>
      <c r="F114" s="788"/>
      <c r="G114" s="788"/>
    </row>
    <row r="115" spans="1:7" ht="62.25">
      <c r="A115" s="593">
        <v>78</v>
      </c>
      <c r="B115" s="590" t="s">
        <v>181</v>
      </c>
      <c r="C115" s="590"/>
      <c r="D115" s="590"/>
      <c r="E115" s="590"/>
      <c r="F115" s="590"/>
      <c r="G115" s="90"/>
    </row>
    <row r="116" spans="1:7" ht="18.75" customHeight="1">
      <c r="A116" s="590" t="s">
        <v>287</v>
      </c>
      <c r="B116" s="590" t="s">
        <v>182</v>
      </c>
      <c r="C116" s="590" t="s">
        <v>211</v>
      </c>
      <c r="D116" s="596">
        <v>0.1</v>
      </c>
      <c r="E116" s="593">
        <v>0.101</v>
      </c>
      <c r="F116" s="596">
        <v>101</v>
      </c>
      <c r="G116" s="588">
        <v>1</v>
      </c>
    </row>
    <row r="117" spans="1:7" ht="15">
      <c r="A117" s="590" t="s">
        <v>439</v>
      </c>
      <c r="B117" s="590" t="s">
        <v>183</v>
      </c>
      <c r="C117" s="590" t="s">
        <v>211</v>
      </c>
      <c r="D117" s="596">
        <v>0.01</v>
      </c>
      <c r="E117" s="596">
        <v>0.014</v>
      </c>
      <c r="F117" s="596">
        <v>140</v>
      </c>
      <c r="G117" s="588">
        <v>40</v>
      </c>
    </row>
    <row r="118" spans="1:7" ht="15">
      <c r="A118" s="590" t="s">
        <v>440</v>
      </c>
      <c r="B118" s="590" t="s">
        <v>184</v>
      </c>
      <c r="C118" s="590" t="s">
        <v>211</v>
      </c>
      <c r="D118" s="591">
        <v>0</v>
      </c>
      <c r="E118" s="591">
        <v>0</v>
      </c>
      <c r="F118" s="596">
        <v>0</v>
      </c>
      <c r="G118" s="628">
        <v>0</v>
      </c>
    </row>
    <row r="119" spans="1:7" ht="46.5">
      <c r="A119" s="590">
        <v>79</v>
      </c>
      <c r="B119" s="590" t="s">
        <v>185</v>
      </c>
      <c r="C119" s="590" t="s">
        <v>196</v>
      </c>
      <c r="D119" s="591">
        <v>10</v>
      </c>
      <c r="E119" s="591">
        <v>10.3</v>
      </c>
      <c r="F119" s="591">
        <v>103</v>
      </c>
      <c r="G119" s="588">
        <v>3</v>
      </c>
    </row>
    <row r="120" spans="1:7" ht="15">
      <c r="A120" s="590">
        <v>80</v>
      </c>
      <c r="B120" s="590" t="s">
        <v>186</v>
      </c>
      <c r="C120" s="590" t="s">
        <v>170</v>
      </c>
      <c r="D120" s="591">
        <v>1</v>
      </c>
      <c r="E120" s="591">
        <v>0</v>
      </c>
      <c r="F120" s="591">
        <v>0</v>
      </c>
      <c r="G120" s="630">
        <v>-100</v>
      </c>
    </row>
    <row r="121" spans="1:7" ht="41.25" customHeight="1">
      <c r="A121" s="590">
        <v>81</v>
      </c>
      <c r="B121" s="590" t="s">
        <v>187</v>
      </c>
      <c r="C121" s="590" t="s">
        <v>196</v>
      </c>
      <c r="D121" s="591">
        <v>2</v>
      </c>
      <c r="E121" s="591">
        <v>0</v>
      </c>
      <c r="F121" s="591">
        <v>0</v>
      </c>
      <c r="G121" s="630">
        <v>-100</v>
      </c>
    </row>
    <row r="122" spans="1:7" ht="30.75">
      <c r="A122" s="590">
        <v>82</v>
      </c>
      <c r="B122" s="590" t="s">
        <v>188</v>
      </c>
      <c r="C122" s="590" t="s">
        <v>196</v>
      </c>
      <c r="D122" s="591">
        <v>11</v>
      </c>
      <c r="E122" s="591">
        <v>11</v>
      </c>
      <c r="F122" s="591">
        <v>100</v>
      </c>
      <c r="G122" s="628">
        <v>0</v>
      </c>
    </row>
    <row r="123" spans="1:7" ht="27" customHeight="1">
      <c r="A123" s="593">
        <v>83</v>
      </c>
      <c r="B123" s="590" t="s">
        <v>285</v>
      </c>
      <c r="C123" s="593" t="s">
        <v>286</v>
      </c>
      <c r="D123" s="592">
        <v>2255</v>
      </c>
      <c r="E123" s="592">
        <v>635</v>
      </c>
      <c r="F123" s="592">
        <v>28.2</v>
      </c>
      <c r="G123" s="583">
        <v>-71.8</v>
      </c>
    </row>
    <row r="124" spans="1:7" ht="15.75" customHeight="1">
      <c r="A124" s="788" t="s">
        <v>249</v>
      </c>
      <c r="B124" s="788"/>
      <c r="C124" s="788"/>
      <c r="D124" s="788"/>
      <c r="E124" s="788"/>
      <c r="F124" s="788"/>
      <c r="G124" s="788"/>
    </row>
    <row r="125" spans="1:7" ht="69" customHeight="1">
      <c r="A125" s="590">
        <v>84</v>
      </c>
      <c r="B125" s="590" t="s">
        <v>288</v>
      </c>
      <c r="C125" s="590" t="s">
        <v>196</v>
      </c>
      <c r="D125" s="590">
        <v>31.6</v>
      </c>
      <c r="E125" s="591">
        <v>33.41</v>
      </c>
      <c r="F125" s="591">
        <v>105.7</v>
      </c>
      <c r="G125" s="582">
        <v>5.7</v>
      </c>
    </row>
    <row r="126" spans="1:7" ht="78">
      <c r="A126" s="590">
        <v>85</v>
      </c>
      <c r="B126" s="590" t="s">
        <v>222</v>
      </c>
      <c r="C126" s="590" t="s">
        <v>198</v>
      </c>
      <c r="D126" s="596">
        <v>5.86</v>
      </c>
      <c r="E126" s="596">
        <v>6.6882</v>
      </c>
      <c r="F126" s="596">
        <v>114.1</v>
      </c>
      <c r="G126" s="582">
        <v>14.1</v>
      </c>
    </row>
    <row r="127" spans="1:7" ht="54" customHeight="1">
      <c r="A127" s="590">
        <v>86</v>
      </c>
      <c r="B127" s="590" t="s">
        <v>223</v>
      </c>
      <c r="C127" s="590" t="s">
        <v>198</v>
      </c>
      <c r="D127" s="598">
        <v>75.1</v>
      </c>
      <c r="E127" s="591">
        <v>130</v>
      </c>
      <c r="F127" s="598">
        <v>173.1</v>
      </c>
      <c r="G127" s="582">
        <v>73.1</v>
      </c>
    </row>
    <row r="128" spans="1:7" ht="90.75" customHeight="1">
      <c r="A128" s="590">
        <v>87</v>
      </c>
      <c r="B128" s="590" t="s">
        <v>224</v>
      </c>
      <c r="C128" s="590" t="s">
        <v>225</v>
      </c>
      <c r="D128" s="591">
        <v>1050</v>
      </c>
      <c r="E128" s="591">
        <v>1057</v>
      </c>
      <c r="F128" s="591">
        <v>100.7</v>
      </c>
      <c r="G128" s="582">
        <v>0.7</v>
      </c>
    </row>
    <row r="129" spans="1:7" ht="69.75" customHeight="1">
      <c r="A129" s="593">
        <v>88</v>
      </c>
      <c r="B129" s="590" t="s">
        <v>226</v>
      </c>
      <c r="C129" s="590" t="s">
        <v>198</v>
      </c>
      <c r="D129" s="598">
        <v>4</v>
      </c>
      <c r="E129" s="596">
        <v>4.02</v>
      </c>
      <c r="F129" s="596">
        <v>100.5</v>
      </c>
      <c r="G129" s="582">
        <v>0.5</v>
      </c>
    </row>
    <row r="130" spans="1:7" ht="44.25" customHeight="1">
      <c r="A130" s="590" t="s">
        <v>441</v>
      </c>
      <c r="B130" s="590" t="s">
        <v>227</v>
      </c>
      <c r="C130" s="590" t="s">
        <v>198</v>
      </c>
      <c r="D130" s="598">
        <v>4</v>
      </c>
      <c r="E130" s="596">
        <v>4.02</v>
      </c>
      <c r="F130" s="596">
        <v>100.5</v>
      </c>
      <c r="G130" s="582">
        <v>0.5</v>
      </c>
    </row>
    <row r="131" spans="1:7" ht="69" customHeight="1">
      <c r="A131" s="590">
        <v>89</v>
      </c>
      <c r="B131" s="590" t="s">
        <v>442</v>
      </c>
      <c r="C131" s="590" t="s">
        <v>198</v>
      </c>
      <c r="D131" s="598">
        <v>3</v>
      </c>
      <c r="E131" s="596">
        <v>5.10816</v>
      </c>
      <c r="F131" s="596">
        <v>170.3</v>
      </c>
      <c r="G131" s="582">
        <v>70.3</v>
      </c>
    </row>
    <row r="132" spans="1:7" ht="30.75">
      <c r="A132" s="590" t="s">
        <v>443</v>
      </c>
      <c r="B132" s="590" t="s">
        <v>228</v>
      </c>
      <c r="C132" s="590" t="s">
        <v>198</v>
      </c>
      <c r="D132" s="591">
        <v>0</v>
      </c>
      <c r="E132" s="591">
        <v>0</v>
      </c>
      <c r="F132" s="598">
        <v>0</v>
      </c>
      <c r="G132" s="582">
        <v>0</v>
      </c>
    </row>
    <row r="133" spans="1:7" ht="39.75" customHeight="1">
      <c r="A133" s="593">
        <v>90</v>
      </c>
      <c r="B133" s="590" t="s">
        <v>289</v>
      </c>
      <c r="C133" s="590" t="s">
        <v>198</v>
      </c>
      <c r="D133" s="593">
        <v>6.5</v>
      </c>
      <c r="E133" s="592">
        <v>1.5</v>
      </c>
      <c r="F133" s="598">
        <v>23.1</v>
      </c>
      <c r="G133" s="579">
        <v>-76.9</v>
      </c>
    </row>
    <row r="134" spans="1:7" ht="15">
      <c r="A134" s="788" t="s">
        <v>241</v>
      </c>
      <c r="B134" s="789"/>
      <c r="C134" s="789"/>
      <c r="D134" s="789"/>
      <c r="E134" s="789"/>
      <c r="F134" s="789"/>
      <c r="G134" s="789"/>
    </row>
    <row r="135" spans="1:7" ht="46.5">
      <c r="A135" s="593">
        <v>91</v>
      </c>
      <c r="B135" s="590" t="s">
        <v>242</v>
      </c>
      <c r="C135" s="590" t="s">
        <v>243</v>
      </c>
      <c r="D135" s="610">
        <v>14.7079</v>
      </c>
      <c r="E135" s="610">
        <v>2.83</v>
      </c>
      <c r="F135" s="596">
        <v>19.2</v>
      </c>
      <c r="G135" s="582">
        <v>-80.8</v>
      </c>
    </row>
    <row r="136" spans="1:7" ht="57.75" customHeight="1">
      <c r="A136" s="593">
        <v>92</v>
      </c>
      <c r="B136" s="590" t="s">
        <v>244</v>
      </c>
      <c r="C136" s="590" t="s">
        <v>245</v>
      </c>
      <c r="D136" s="591">
        <v>10</v>
      </c>
      <c r="E136" s="591">
        <v>0</v>
      </c>
      <c r="F136" s="591">
        <v>0</v>
      </c>
      <c r="G136" s="579">
        <v>-100</v>
      </c>
    </row>
    <row r="137" spans="1:7" ht="46.5">
      <c r="A137" s="593">
        <v>93</v>
      </c>
      <c r="B137" s="590" t="s">
        <v>246</v>
      </c>
      <c r="C137" s="590" t="s">
        <v>172</v>
      </c>
      <c r="D137" s="591">
        <v>0</v>
      </c>
      <c r="E137" s="591">
        <v>0</v>
      </c>
      <c r="F137" s="591">
        <v>0</v>
      </c>
      <c r="G137" s="582">
        <v>0</v>
      </c>
    </row>
    <row r="138" spans="1:7" ht="51" customHeight="1">
      <c r="A138" s="590">
        <v>94</v>
      </c>
      <c r="B138" s="590" t="s">
        <v>180</v>
      </c>
      <c r="C138" s="590" t="s">
        <v>247</v>
      </c>
      <c r="D138" s="596">
        <v>0.2</v>
      </c>
      <c r="E138" s="596">
        <v>0.605</v>
      </c>
      <c r="F138" s="596">
        <v>302.5</v>
      </c>
      <c r="G138" s="582">
        <v>202.5</v>
      </c>
    </row>
    <row r="139" spans="1:7" ht="30.75">
      <c r="A139" s="590">
        <v>95</v>
      </c>
      <c r="B139" s="590" t="s">
        <v>274</v>
      </c>
      <c r="C139" s="590" t="s">
        <v>174</v>
      </c>
      <c r="D139" s="591">
        <v>14</v>
      </c>
      <c r="E139" s="591">
        <v>14</v>
      </c>
      <c r="F139" s="591">
        <v>100</v>
      </c>
      <c r="G139" s="582">
        <v>0</v>
      </c>
    </row>
    <row r="140" spans="1:7" ht="30.75">
      <c r="A140" s="590" t="s">
        <v>444</v>
      </c>
      <c r="B140" s="590" t="s">
        <v>379</v>
      </c>
      <c r="C140" s="590" t="s">
        <v>174</v>
      </c>
      <c r="D140" s="591">
        <v>5</v>
      </c>
      <c r="E140" s="591">
        <v>5</v>
      </c>
      <c r="F140" s="591">
        <v>100</v>
      </c>
      <c r="G140" s="582">
        <v>0</v>
      </c>
    </row>
    <row r="141" spans="1:7" ht="62.25">
      <c r="A141" s="590" t="s">
        <v>445</v>
      </c>
      <c r="B141" s="590" t="s">
        <v>277</v>
      </c>
      <c r="C141" s="590" t="s">
        <v>174</v>
      </c>
      <c r="D141" s="591">
        <v>2</v>
      </c>
      <c r="E141" s="591">
        <v>2</v>
      </c>
      <c r="F141" s="591">
        <v>100</v>
      </c>
      <c r="G141" s="582">
        <v>0</v>
      </c>
    </row>
    <row r="142" spans="1:7" ht="27" customHeight="1">
      <c r="A142" s="590">
        <v>96</v>
      </c>
      <c r="B142" s="590" t="s">
        <v>275</v>
      </c>
      <c r="C142" s="590" t="s">
        <v>172</v>
      </c>
      <c r="D142" s="591">
        <v>22</v>
      </c>
      <c r="E142" s="591">
        <v>73.2</v>
      </c>
      <c r="F142" s="591">
        <v>332.7</v>
      </c>
      <c r="G142" s="582">
        <v>232.7</v>
      </c>
    </row>
    <row r="143" spans="1:7" ht="46.5">
      <c r="A143" s="593" t="s">
        <v>446</v>
      </c>
      <c r="B143" s="590" t="s">
        <v>276</v>
      </c>
      <c r="C143" s="590" t="s">
        <v>172</v>
      </c>
      <c r="D143" s="592">
        <v>3.4</v>
      </c>
      <c r="E143" s="599">
        <v>6</v>
      </c>
      <c r="F143" s="591">
        <v>176.5</v>
      </c>
      <c r="G143" s="582">
        <v>76.5</v>
      </c>
    </row>
    <row r="144" spans="1:7" ht="15">
      <c r="A144" s="785" t="s">
        <v>447</v>
      </c>
      <c r="B144" s="786"/>
      <c r="C144" s="786"/>
      <c r="D144" s="786"/>
      <c r="E144" s="786"/>
      <c r="F144" s="786"/>
      <c r="G144" s="787"/>
    </row>
    <row r="145" spans="1:7" ht="46.5">
      <c r="A145" s="593">
        <v>97</v>
      </c>
      <c r="B145" s="590" t="s">
        <v>448</v>
      </c>
      <c r="C145" s="590" t="s">
        <v>198</v>
      </c>
      <c r="D145" s="599">
        <v>1.45</v>
      </c>
      <c r="E145" s="599">
        <v>1.704</v>
      </c>
      <c r="F145" s="596">
        <v>117.5</v>
      </c>
      <c r="G145" s="582">
        <v>17.5</v>
      </c>
    </row>
    <row r="146" spans="1:7" ht="30.75">
      <c r="A146" s="593">
        <v>98</v>
      </c>
      <c r="B146" s="590" t="s">
        <v>449</v>
      </c>
      <c r="C146" s="590" t="s">
        <v>450</v>
      </c>
      <c r="D146" s="612">
        <v>0.0242</v>
      </c>
      <c r="E146" s="612">
        <v>0.0278</v>
      </c>
      <c r="F146" s="610">
        <v>114.9</v>
      </c>
      <c r="G146" s="582">
        <v>14.9</v>
      </c>
    </row>
    <row r="147" spans="1:7" ht="58.5" customHeight="1">
      <c r="A147" s="593">
        <v>99</v>
      </c>
      <c r="B147" s="590" t="s">
        <v>451</v>
      </c>
      <c r="C147" s="590" t="s">
        <v>452</v>
      </c>
      <c r="D147" s="605">
        <v>1309</v>
      </c>
      <c r="E147" s="605">
        <v>1443</v>
      </c>
      <c r="F147" s="594">
        <v>110.2</v>
      </c>
      <c r="G147" s="582">
        <v>10.2</v>
      </c>
    </row>
    <row r="148" spans="1:7" ht="97.5" customHeight="1">
      <c r="A148" s="593">
        <v>100</v>
      </c>
      <c r="B148" s="590" t="s">
        <v>453</v>
      </c>
      <c r="C148" s="590" t="s">
        <v>452</v>
      </c>
      <c r="D148" s="592">
        <v>152</v>
      </c>
      <c r="E148" s="592">
        <v>168</v>
      </c>
      <c r="F148" s="591">
        <v>110.5</v>
      </c>
      <c r="G148" s="582">
        <v>10.5</v>
      </c>
    </row>
    <row r="149" spans="1:7" ht="102" customHeight="1">
      <c r="A149" s="593">
        <v>101</v>
      </c>
      <c r="B149" s="590" t="s">
        <v>454</v>
      </c>
      <c r="C149" s="590" t="s">
        <v>170</v>
      </c>
      <c r="D149" s="605">
        <v>1075</v>
      </c>
      <c r="E149" s="605">
        <v>1079</v>
      </c>
      <c r="F149" s="591">
        <v>100.4</v>
      </c>
      <c r="G149" s="582">
        <v>0.4</v>
      </c>
    </row>
    <row r="150" spans="1:7" ht="99" customHeight="1">
      <c r="A150" s="613">
        <v>102</v>
      </c>
      <c r="B150" s="614" t="s">
        <v>455</v>
      </c>
      <c r="C150" s="614" t="s">
        <v>170</v>
      </c>
      <c r="D150" s="615">
        <v>82</v>
      </c>
      <c r="E150" s="615">
        <v>118</v>
      </c>
      <c r="F150" s="616">
        <v>143.9</v>
      </c>
      <c r="G150" s="582">
        <v>43.9</v>
      </c>
    </row>
    <row r="151" spans="1:7" ht="31.5" customHeight="1">
      <c r="A151" s="790" t="s">
        <v>481</v>
      </c>
      <c r="B151" s="791"/>
      <c r="C151" s="791"/>
      <c r="D151" s="791"/>
      <c r="E151" s="791"/>
      <c r="F151" s="791"/>
      <c r="G151" s="791"/>
    </row>
    <row r="152" spans="1:7" ht="42.75" customHeight="1">
      <c r="A152" s="590">
        <v>1</v>
      </c>
      <c r="B152" s="590" t="s">
        <v>482</v>
      </c>
      <c r="C152" s="590" t="s">
        <v>483</v>
      </c>
      <c r="D152" s="598">
        <v>54.4</v>
      </c>
      <c r="E152" s="598">
        <v>54.9</v>
      </c>
      <c r="F152" s="598">
        <v>100.9</v>
      </c>
      <c r="G152" s="582">
        <v>0.9</v>
      </c>
    </row>
    <row r="153" spans="1:7" ht="46.5">
      <c r="A153" s="590">
        <v>2</v>
      </c>
      <c r="B153" s="590" t="s">
        <v>484</v>
      </c>
      <c r="C153" s="590" t="s">
        <v>483</v>
      </c>
      <c r="D153" s="598">
        <v>70</v>
      </c>
      <c r="E153" s="617">
        <v>70</v>
      </c>
      <c r="F153" s="598">
        <v>100</v>
      </c>
      <c r="G153" s="585">
        <v>0</v>
      </c>
    </row>
    <row r="154" spans="1:7" ht="45" customHeight="1">
      <c r="A154" s="590">
        <v>3</v>
      </c>
      <c r="B154" s="590" t="s">
        <v>485</v>
      </c>
      <c r="C154" s="590" t="s">
        <v>483</v>
      </c>
      <c r="D154" s="598">
        <v>30</v>
      </c>
      <c r="E154" s="617">
        <v>30</v>
      </c>
      <c r="F154" s="598">
        <v>100</v>
      </c>
      <c r="G154" s="585">
        <v>0</v>
      </c>
    </row>
    <row r="155" spans="1:7" s="49" customFormat="1" ht="36" customHeight="1">
      <c r="A155" s="788" t="s">
        <v>486</v>
      </c>
      <c r="B155" s="788"/>
      <c r="C155" s="788"/>
      <c r="D155" s="788"/>
      <c r="E155" s="788"/>
      <c r="F155" s="788"/>
      <c r="G155" s="788"/>
    </row>
    <row r="156" spans="1:7" ht="37.5" customHeight="1">
      <c r="A156" s="590">
        <v>1</v>
      </c>
      <c r="B156" s="590" t="s">
        <v>487</v>
      </c>
      <c r="C156" s="590" t="s">
        <v>488</v>
      </c>
      <c r="D156" s="598">
        <v>10620</v>
      </c>
      <c r="E156" s="598">
        <v>18025.93</v>
      </c>
      <c r="F156" s="598">
        <v>169.7</v>
      </c>
      <c r="G156" s="582">
        <v>69.7</v>
      </c>
    </row>
    <row r="157" spans="1:7" ht="61.5" customHeight="1">
      <c r="A157" s="590">
        <v>2</v>
      </c>
      <c r="B157" s="590" t="s">
        <v>489</v>
      </c>
      <c r="C157" s="590" t="s">
        <v>488</v>
      </c>
      <c r="D157" s="598">
        <v>0</v>
      </c>
      <c r="E157" s="598">
        <v>0</v>
      </c>
      <c r="F157" s="598">
        <v>0</v>
      </c>
      <c r="G157" s="582">
        <v>0</v>
      </c>
    </row>
    <row r="158" spans="1:7" ht="67.5" customHeight="1">
      <c r="A158" s="614">
        <v>3</v>
      </c>
      <c r="B158" s="614" t="s">
        <v>490</v>
      </c>
      <c r="C158" s="614" t="s">
        <v>170</v>
      </c>
      <c r="D158" s="618">
        <v>0</v>
      </c>
      <c r="E158" s="618">
        <v>0</v>
      </c>
      <c r="F158" s="618">
        <v>0</v>
      </c>
      <c r="G158" s="582">
        <v>0</v>
      </c>
    </row>
    <row r="159" spans="1:7" ht="24.75" customHeight="1">
      <c r="A159" s="788" t="s">
        <v>491</v>
      </c>
      <c r="B159" s="788"/>
      <c r="C159" s="788"/>
      <c r="D159" s="788"/>
      <c r="E159" s="788"/>
      <c r="F159" s="788"/>
      <c r="G159" s="788"/>
    </row>
    <row r="160" spans="1:7" ht="80.25" customHeight="1">
      <c r="A160" s="590">
        <v>1</v>
      </c>
      <c r="B160" s="590" t="s">
        <v>492</v>
      </c>
      <c r="C160" s="614" t="s">
        <v>170</v>
      </c>
      <c r="D160" s="598">
        <v>40</v>
      </c>
      <c r="E160" s="610">
        <v>37</v>
      </c>
      <c r="F160" s="598">
        <v>92.5</v>
      </c>
      <c r="G160" s="579">
        <v>-7.5</v>
      </c>
    </row>
    <row r="161" spans="1:7" ht="112.5" customHeight="1">
      <c r="A161" s="590">
        <v>2</v>
      </c>
      <c r="B161" s="590" t="s">
        <v>493</v>
      </c>
      <c r="C161" s="614" t="s">
        <v>170</v>
      </c>
      <c r="D161" s="598">
        <v>40</v>
      </c>
      <c r="E161" s="598">
        <v>40</v>
      </c>
      <c r="F161" s="598">
        <v>100</v>
      </c>
      <c r="G161" s="582">
        <v>0</v>
      </c>
    </row>
    <row r="162" spans="1:7" ht="27.75" customHeight="1">
      <c r="A162" s="784" t="s">
        <v>494</v>
      </c>
      <c r="B162" s="784"/>
      <c r="C162" s="784"/>
      <c r="D162" s="784"/>
      <c r="E162" s="784"/>
      <c r="F162" s="784"/>
      <c r="G162" s="784"/>
    </row>
    <row r="163" spans="1:7" ht="30.75">
      <c r="A163" s="593">
        <v>1</v>
      </c>
      <c r="B163" s="590" t="s">
        <v>495</v>
      </c>
      <c r="C163" s="614" t="s">
        <v>170</v>
      </c>
      <c r="D163" s="598">
        <v>4</v>
      </c>
      <c r="E163" s="598">
        <v>0</v>
      </c>
      <c r="F163" s="598" t="s">
        <v>2293</v>
      </c>
      <c r="G163" s="579">
        <v>-100</v>
      </c>
    </row>
    <row r="164" spans="1:7" ht="20.25" customHeight="1">
      <c r="A164" s="593">
        <v>2</v>
      </c>
      <c r="B164" s="590" t="s">
        <v>496</v>
      </c>
      <c r="C164" s="614" t="s">
        <v>497</v>
      </c>
      <c r="D164" s="621">
        <v>10.3</v>
      </c>
      <c r="E164" s="598">
        <v>10.3</v>
      </c>
      <c r="F164" s="598">
        <v>100</v>
      </c>
      <c r="G164" s="582">
        <v>0</v>
      </c>
    </row>
    <row r="165" spans="1:7" ht="38.25" customHeight="1">
      <c r="A165" s="593">
        <v>3</v>
      </c>
      <c r="B165" s="590" t="s">
        <v>498</v>
      </c>
      <c r="C165" s="614" t="s">
        <v>170</v>
      </c>
      <c r="D165" s="622">
        <v>14</v>
      </c>
      <c r="E165" s="623">
        <v>96</v>
      </c>
      <c r="F165" s="625">
        <v>686</v>
      </c>
      <c r="G165" s="582">
        <v>586</v>
      </c>
    </row>
    <row r="166" spans="1:7" ht="35.25" customHeight="1">
      <c r="A166" s="593">
        <v>4</v>
      </c>
      <c r="B166" s="590" t="s">
        <v>499</v>
      </c>
      <c r="C166" s="590" t="s">
        <v>497</v>
      </c>
      <c r="D166" s="598">
        <v>34.3</v>
      </c>
      <c r="E166" s="624">
        <v>0</v>
      </c>
      <c r="F166" s="625" t="s">
        <v>2293</v>
      </c>
      <c r="G166" s="579">
        <v>-100</v>
      </c>
    </row>
    <row r="167" spans="1:7" ht="30.75">
      <c r="A167" s="593">
        <v>5</v>
      </c>
      <c r="B167" s="590" t="s">
        <v>500</v>
      </c>
      <c r="C167" s="590" t="s">
        <v>497</v>
      </c>
      <c r="D167" s="625">
        <v>71.7</v>
      </c>
      <c r="E167" s="624">
        <v>0</v>
      </c>
      <c r="F167" s="625" t="s">
        <v>2293</v>
      </c>
      <c r="G167" s="579">
        <v>-100</v>
      </c>
    </row>
    <row r="168" spans="1:7" ht="51.75" customHeight="1">
      <c r="A168" s="590">
        <v>6</v>
      </c>
      <c r="B168" s="626" t="s">
        <v>501</v>
      </c>
      <c r="C168" s="590" t="s">
        <v>170</v>
      </c>
      <c r="D168" s="627">
        <v>1</v>
      </c>
      <c r="E168" s="598">
        <v>0</v>
      </c>
      <c r="F168" s="598" t="s">
        <v>2296</v>
      </c>
      <c r="G168" s="579">
        <v>-100</v>
      </c>
    </row>
  </sheetData>
  <sheetProtection/>
  <mergeCells count="19">
    <mergeCell ref="A162:G162"/>
    <mergeCell ref="A124:G124"/>
    <mergeCell ref="A134:G134"/>
    <mergeCell ref="A144:G144"/>
    <mergeCell ref="A151:G151"/>
    <mergeCell ref="A155:G155"/>
    <mergeCell ref="A159:G159"/>
    <mergeCell ref="A20:G20"/>
    <mergeCell ref="A83:G83"/>
    <mergeCell ref="A90:G90"/>
    <mergeCell ref="A105:G105"/>
    <mergeCell ref="A110:G110"/>
    <mergeCell ref="A114:G114"/>
    <mergeCell ref="A2:G3"/>
    <mergeCell ref="A5:A6"/>
    <mergeCell ref="B5:B6"/>
    <mergeCell ref="C5:C6"/>
    <mergeCell ref="D5:G5"/>
    <mergeCell ref="A8:G8"/>
  </mergeCells>
  <printOptions/>
  <pageMargins left="0.7086614173228347" right="0.7086614173228347" top="0.7480314960629921" bottom="0.7480314960629921" header="0.31496062992125984" footer="0.31496062992125984"/>
  <pageSetup horizontalDpi="600" verticalDpi="600" orientation="landscape" paperSize="9" scale="86" r:id="rId1"/>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T11"/>
  <sheetViews>
    <sheetView view="pageBreakPreview" zoomScale="110" zoomScaleSheetLayoutView="110" zoomScalePageLayoutView="0" workbookViewId="0" topLeftCell="A4">
      <selection activeCell="C10" sqref="C10"/>
    </sheetView>
  </sheetViews>
  <sheetFormatPr defaultColWidth="9.33203125" defaultRowHeight="12.75"/>
  <cols>
    <col min="1" max="1" width="26.16015625" style="575" customWidth="1"/>
    <col min="2" max="2" width="29.33203125" style="575" customWidth="1"/>
    <col min="3" max="3" width="34.66015625" style="575" customWidth="1"/>
    <col min="4" max="4" width="13.83203125" style="575" customWidth="1"/>
    <col min="5" max="8" width="8.83203125" style="575" customWidth="1"/>
  </cols>
  <sheetData>
    <row r="1" ht="15">
      <c r="C1" s="576" t="s">
        <v>291</v>
      </c>
    </row>
    <row r="2" spans="1:20" ht="69" customHeight="1">
      <c r="A2" s="793" t="s">
        <v>2270</v>
      </c>
      <c r="B2" s="794"/>
      <c r="C2" s="795"/>
      <c r="I2" s="38"/>
      <c r="J2" s="38"/>
      <c r="K2" s="38"/>
      <c r="L2" s="38"/>
      <c r="M2" s="38"/>
      <c r="N2" s="38"/>
      <c r="O2" s="38"/>
      <c r="P2" s="38"/>
      <c r="Q2" s="38"/>
      <c r="R2" s="38"/>
      <c r="S2" s="38"/>
      <c r="T2" s="38"/>
    </row>
    <row r="3" spans="1:3" ht="68.25" customHeight="1">
      <c r="A3" s="577" t="s">
        <v>2264</v>
      </c>
      <c r="B3" s="577" t="s">
        <v>2265</v>
      </c>
      <c r="C3" s="577" t="s">
        <v>2266</v>
      </c>
    </row>
    <row r="4" spans="1:3" ht="48.75" customHeight="1">
      <c r="A4" s="577" t="s">
        <v>2267</v>
      </c>
      <c r="B4" s="577" t="s">
        <v>2315</v>
      </c>
      <c r="C4" s="577"/>
    </row>
    <row r="5" spans="1:3" ht="49.5" customHeight="1">
      <c r="A5" s="577" t="s">
        <v>2268</v>
      </c>
      <c r="B5" s="577" t="s">
        <v>2316</v>
      </c>
      <c r="C5" s="577"/>
    </row>
    <row r="6" spans="1:4" ht="48" customHeight="1">
      <c r="A6" s="577" t="s">
        <v>2269</v>
      </c>
      <c r="B6" s="578" t="s">
        <v>2317</v>
      </c>
      <c r="C6" s="577"/>
      <c r="D6" s="631" t="s">
        <v>2319</v>
      </c>
    </row>
    <row r="7" spans="1:3" ht="57" customHeight="1">
      <c r="A7" s="793" t="s">
        <v>2305</v>
      </c>
      <c r="B7" s="794"/>
      <c r="C7" s="795"/>
    </row>
    <row r="8" spans="1:3" ht="46.5">
      <c r="A8" s="577" t="s">
        <v>2264</v>
      </c>
      <c r="B8" s="577" t="s">
        <v>2265</v>
      </c>
      <c r="C8" s="577" t="s">
        <v>2266</v>
      </c>
    </row>
    <row r="9" spans="1:3" ht="46.5">
      <c r="A9" s="577" t="s">
        <v>2267</v>
      </c>
      <c r="B9" s="589" t="s">
        <v>2306</v>
      </c>
      <c r="C9" s="577"/>
    </row>
    <row r="10" spans="1:3" ht="30.75">
      <c r="A10" s="577" t="s">
        <v>2268</v>
      </c>
      <c r="B10" s="589" t="s">
        <v>2313</v>
      </c>
      <c r="C10" s="577"/>
    </row>
    <row r="11" spans="1:4" ht="46.5">
      <c r="A11" s="577" t="s">
        <v>2269</v>
      </c>
      <c r="B11" s="578" t="s">
        <v>2318</v>
      </c>
      <c r="C11" s="577"/>
      <c r="D11" s="631" t="s">
        <v>2314</v>
      </c>
    </row>
  </sheetData>
  <sheetProtection/>
  <mergeCells count="2">
    <mergeCell ref="A2:C2"/>
    <mergeCell ref="A7:C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03"/>
  <sheetViews>
    <sheetView view="pageBreakPreview" zoomScale="80" zoomScaleNormal="70" zoomScaleSheetLayoutView="80" zoomScalePageLayoutView="0" workbookViewId="0" topLeftCell="A101">
      <selection activeCell="C103" sqref="C103"/>
    </sheetView>
  </sheetViews>
  <sheetFormatPr defaultColWidth="9.33203125" defaultRowHeight="12.75"/>
  <cols>
    <col min="1" max="1" width="22.33203125" style="0" customWidth="1"/>
    <col min="2" max="2" width="36.66015625" style="0" customWidth="1"/>
    <col min="3" max="3" width="135.5" style="0" customWidth="1"/>
    <col min="4" max="4" width="41.83203125" style="0" customWidth="1"/>
  </cols>
  <sheetData>
    <row r="1" spans="1:4" ht="15.75">
      <c r="A1" s="61"/>
      <c r="B1" s="61"/>
      <c r="C1" s="61"/>
      <c r="D1" s="558" t="s">
        <v>291</v>
      </c>
    </row>
    <row r="2" spans="1:4" ht="69" customHeight="1">
      <c r="A2" s="796" t="s">
        <v>1500</v>
      </c>
      <c r="B2" s="797"/>
      <c r="C2" s="797"/>
      <c r="D2" s="797"/>
    </row>
    <row r="3" spans="1:4" ht="12.75" hidden="1">
      <c r="A3" s="66"/>
      <c r="B3" s="66"/>
      <c r="C3" s="66"/>
      <c r="D3" s="66"/>
    </row>
    <row r="4" spans="1:4" ht="79.5" customHeight="1">
      <c r="A4" s="62" t="s">
        <v>294</v>
      </c>
      <c r="B4" s="62" t="s">
        <v>295</v>
      </c>
      <c r="C4" s="62" t="s">
        <v>296</v>
      </c>
      <c r="D4" s="62" t="s">
        <v>297</v>
      </c>
    </row>
    <row r="5" spans="1:4" ht="15">
      <c r="A5" s="63">
        <v>1</v>
      </c>
      <c r="B5" s="63">
        <v>2</v>
      </c>
      <c r="C5" s="63"/>
      <c r="D5" s="63"/>
    </row>
    <row r="6" spans="1:4" ht="78">
      <c r="A6" s="82" t="s">
        <v>298</v>
      </c>
      <c r="B6" s="82" t="s">
        <v>480</v>
      </c>
      <c r="C6" s="54"/>
      <c r="D6" s="54"/>
    </row>
    <row r="7" spans="1:4" ht="30.75">
      <c r="A7" s="69" t="s">
        <v>299</v>
      </c>
      <c r="B7" s="73" t="s">
        <v>300</v>
      </c>
      <c r="C7" s="54"/>
      <c r="D7" s="54"/>
    </row>
    <row r="8" spans="1:4" ht="69.75" customHeight="1">
      <c r="A8" s="56" t="s">
        <v>301</v>
      </c>
      <c r="B8" s="77" t="s">
        <v>456</v>
      </c>
      <c r="C8" s="56"/>
      <c r="D8" s="56"/>
    </row>
    <row r="9" spans="1:4" ht="138" customHeight="1">
      <c r="A9" s="130"/>
      <c r="B9" s="589" t="s">
        <v>2228</v>
      </c>
      <c r="C9" s="589" t="s">
        <v>2229</v>
      </c>
      <c r="D9" s="589" t="s">
        <v>2230</v>
      </c>
    </row>
    <row r="10" spans="1:4" ht="179.25" customHeight="1">
      <c r="A10" s="94"/>
      <c r="B10" s="589" t="s">
        <v>457</v>
      </c>
      <c r="C10" s="632" t="s">
        <v>2320</v>
      </c>
      <c r="D10" s="633"/>
    </row>
    <row r="11" spans="1:4" ht="161.25" customHeight="1">
      <c r="A11" s="94"/>
      <c r="B11" s="589" t="s">
        <v>458</v>
      </c>
      <c r="C11" s="634" t="s">
        <v>2231</v>
      </c>
      <c r="D11" s="589" t="s">
        <v>2232</v>
      </c>
    </row>
    <row r="12" spans="1:4" ht="145.5" customHeight="1">
      <c r="A12" s="94"/>
      <c r="B12" s="56" t="s">
        <v>459</v>
      </c>
      <c r="C12" s="632" t="s">
        <v>2321</v>
      </c>
      <c r="D12" s="54"/>
    </row>
    <row r="13" spans="1:4" ht="135" customHeight="1">
      <c r="A13" s="131"/>
      <c r="B13" s="133" t="s">
        <v>460</v>
      </c>
      <c r="C13" s="635" t="s">
        <v>2322</v>
      </c>
      <c r="D13" s="135"/>
    </row>
    <row r="14" spans="1:4" ht="109.5" customHeight="1">
      <c r="A14" s="94"/>
      <c r="B14" s="56" t="s">
        <v>461</v>
      </c>
      <c r="C14" s="635" t="s">
        <v>2323</v>
      </c>
      <c r="D14" s="136"/>
    </row>
    <row r="15" spans="1:4" ht="121.5" customHeight="1">
      <c r="A15" s="94"/>
      <c r="B15" s="56" t="s">
        <v>462</v>
      </c>
      <c r="C15" s="589" t="s">
        <v>2324</v>
      </c>
      <c r="D15" s="54"/>
    </row>
    <row r="16" spans="1:4" ht="170.25" customHeight="1">
      <c r="A16" s="94"/>
      <c r="B16" s="137" t="s">
        <v>463</v>
      </c>
      <c r="C16" s="589" t="s">
        <v>2325</v>
      </c>
      <c r="D16" s="54"/>
    </row>
    <row r="17" spans="1:4" ht="216" customHeight="1">
      <c r="A17" s="79"/>
      <c r="B17" s="589" t="s">
        <v>2233</v>
      </c>
      <c r="C17" s="589" t="s">
        <v>2256</v>
      </c>
      <c r="D17" s="589" t="s">
        <v>2234</v>
      </c>
    </row>
    <row r="18" spans="1:4" ht="73.5" customHeight="1">
      <c r="A18" s="589" t="s">
        <v>302</v>
      </c>
      <c r="B18" s="56" t="s">
        <v>464</v>
      </c>
      <c r="C18" s="134"/>
      <c r="D18" s="54"/>
    </row>
    <row r="19" spans="1:4" ht="157.5" customHeight="1">
      <c r="A19" s="79"/>
      <c r="B19" s="589" t="s">
        <v>465</v>
      </c>
      <c r="C19" s="589" t="s">
        <v>2235</v>
      </c>
      <c r="D19" s="636" t="s">
        <v>2236</v>
      </c>
    </row>
    <row r="20" spans="1:4" ht="230.25" customHeight="1">
      <c r="A20" s="79"/>
      <c r="B20" s="589" t="s">
        <v>468</v>
      </c>
      <c r="C20" s="589" t="s">
        <v>2214</v>
      </c>
      <c r="D20" s="633"/>
    </row>
    <row r="21" spans="1:4" ht="141" customHeight="1">
      <c r="A21" s="79"/>
      <c r="B21" s="589" t="s">
        <v>466</v>
      </c>
      <c r="C21" s="589" t="s">
        <v>2184</v>
      </c>
      <c r="D21" s="633"/>
    </row>
    <row r="22" spans="1:4" ht="142.5" customHeight="1">
      <c r="A22" s="79"/>
      <c r="B22" s="57" t="s">
        <v>467</v>
      </c>
      <c r="C22" s="57" t="s">
        <v>2185</v>
      </c>
      <c r="D22" s="92"/>
    </row>
    <row r="23" spans="1:4" ht="168" customHeight="1">
      <c r="A23" s="79"/>
      <c r="B23" s="57" t="s">
        <v>469</v>
      </c>
      <c r="C23" s="57" t="s">
        <v>2326</v>
      </c>
      <c r="D23" s="85"/>
    </row>
    <row r="24" spans="1:4" ht="73.5" customHeight="1">
      <c r="A24" s="57"/>
      <c r="B24" s="57" t="s">
        <v>470</v>
      </c>
      <c r="C24" s="637"/>
      <c r="D24" s="87"/>
    </row>
    <row r="25" spans="1:4" ht="177" customHeight="1">
      <c r="A25" s="41"/>
      <c r="B25" s="57" t="s">
        <v>471</v>
      </c>
      <c r="C25" s="57" t="s">
        <v>2215</v>
      </c>
      <c r="D25" s="95"/>
    </row>
    <row r="26" spans="1:4" ht="42" customHeight="1">
      <c r="A26" s="57" t="s">
        <v>303</v>
      </c>
      <c r="B26" s="57" t="s">
        <v>305</v>
      </c>
      <c r="C26" s="638" t="s">
        <v>2257</v>
      </c>
      <c r="D26" s="85"/>
    </row>
    <row r="27" spans="1:4" ht="67.5" customHeight="1">
      <c r="A27" s="41"/>
      <c r="B27" s="41" t="s">
        <v>36</v>
      </c>
      <c r="C27" s="41"/>
      <c r="D27" s="85"/>
    </row>
    <row r="28" spans="1:4" ht="62.25">
      <c r="A28" s="41"/>
      <c r="B28" s="41" t="s">
        <v>306</v>
      </c>
      <c r="C28" s="41"/>
      <c r="D28" s="85"/>
    </row>
    <row r="29" spans="1:4" ht="78">
      <c r="A29" s="41"/>
      <c r="B29" s="41" t="s">
        <v>307</v>
      </c>
      <c r="C29" s="41"/>
      <c r="D29" s="85"/>
    </row>
    <row r="30" spans="1:4" ht="62.25">
      <c r="A30" s="41"/>
      <c r="B30" s="41" t="s">
        <v>308</v>
      </c>
      <c r="C30" s="41"/>
      <c r="D30" s="85"/>
    </row>
    <row r="31" spans="1:4" s="58" customFormat="1" ht="87" customHeight="1">
      <c r="A31" s="41"/>
      <c r="B31" s="41" t="s">
        <v>309</v>
      </c>
      <c r="C31" s="41"/>
      <c r="D31" s="85"/>
    </row>
    <row r="32" spans="1:4" ht="98.25" customHeight="1">
      <c r="A32" s="41" t="s">
        <v>304</v>
      </c>
      <c r="B32" s="57" t="s">
        <v>311</v>
      </c>
      <c r="C32" s="57" t="s">
        <v>2237</v>
      </c>
      <c r="D32" s="57" t="s">
        <v>2238</v>
      </c>
    </row>
    <row r="33" spans="1:4" ht="70.5" customHeight="1">
      <c r="A33" s="41"/>
      <c r="B33" s="57" t="s">
        <v>472</v>
      </c>
      <c r="C33" s="57" t="s">
        <v>2239</v>
      </c>
      <c r="D33" s="57"/>
    </row>
    <row r="34" spans="1:4" ht="30.75">
      <c r="A34" s="74" t="s">
        <v>312</v>
      </c>
      <c r="B34" s="74" t="s">
        <v>313</v>
      </c>
      <c r="C34" s="138"/>
      <c r="D34" s="71"/>
    </row>
    <row r="35" spans="1:4" ht="40.5" customHeight="1">
      <c r="A35" s="57" t="s">
        <v>301</v>
      </c>
      <c r="B35" s="78" t="s">
        <v>13</v>
      </c>
      <c r="C35" s="84"/>
      <c r="D35" s="64"/>
    </row>
    <row r="36" spans="1:4" ht="37.5" customHeight="1">
      <c r="A36" s="57"/>
      <c r="B36" s="57" t="s">
        <v>13</v>
      </c>
      <c r="C36" s="85"/>
      <c r="D36" s="64"/>
    </row>
    <row r="37" spans="1:4" ht="57" customHeight="1">
      <c r="A37" s="57" t="s">
        <v>302</v>
      </c>
      <c r="B37" s="78" t="s">
        <v>14</v>
      </c>
      <c r="C37" s="41"/>
      <c r="D37" s="64"/>
    </row>
    <row r="38" spans="1:4" ht="57" customHeight="1">
      <c r="A38" s="57"/>
      <c r="B38" s="57" t="s">
        <v>14</v>
      </c>
      <c r="C38" s="41"/>
      <c r="D38" s="64"/>
    </row>
    <row r="39" spans="1:4" ht="46.5">
      <c r="A39" s="74" t="s">
        <v>314</v>
      </c>
      <c r="B39" s="74" t="s">
        <v>315</v>
      </c>
      <c r="C39" s="72"/>
      <c r="D39" s="71"/>
    </row>
    <row r="40" spans="1:4" ht="96" customHeight="1">
      <c r="A40" s="57" t="s">
        <v>301</v>
      </c>
      <c r="B40" s="57" t="s">
        <v>316</v>
      </c>
      <c r="C40" s="639" t="s">
        <v>2226</v>
      </c>
      <c r="D40" s="55"/>
    </row>
    <row r="41" spans="1:4" ht="91.5" customHeight="1">
      <c r="A41" s="640" t="s">
        <v>302</v>
      </c>
      <c r="B41" s="640" t="s">
        <v>317</v>
      </c>
      <c r="C41" s="640" t="s">
        <v>2227</v>
      </c>
      <c r="D41" s="75"/>
    </row>
    <row r="42" spans="1:4" ht="249" customHeight="1">
      <c r="A42" s="57" t="s">
        <v>303</v>
      </c>
      <c r="B42" s="78" t="s">
        <v>318</v>
      </c>
      <c r="C42" s="602" t="s">
        <v>2246</v>
      </c>
      <c r="D42" s="79"/>
    </row>
    <row r="43" spans="1:4" ht="118.5" customHeight="1">
      <c r="A43" s="57" t="s">
        <v>319</v>
      </c>
      <c r="B43" s="78" t="s">
        <v>320</v>
      </c>
      <c r="C43" s="57" t="s">
        <v>2209</v>
      </c>
      <c r="D43" s="64"/>
    </row>
    <row r="44" spans="1:4" ht="90.75" customHeight="1">
      <c r="A44" s="57" t="s">
        <v>473</v>
      </c>
      <c r="B44" s="78" t="s">
        <v>474</v>
      </c>
      <c r="C44" s="57" t="s">
        <v>2216</v>
      </c>
      <c r="D44" s="64"/>
    </row>
    <row r="45" spans="1:4" ht="30.75">
      <c r="A45" s="73" t="s">
        <v>321</v>
      </c>
      <c r="B45" s="73" t="s">
        <v>322</v>
      </c>
      <c r="C45" s="41"/>
      <c r="D45" s="71"/>
    </row>
    <row r="46" spans="1:4" ht="46.5">
      <c r="A46" s="57" t="s">
        <v>323</v>
      </c>
      <c r="B46" s="78" t="s">
        <v>324</v>
      </c>
      <c r="C46" s="57" t="s">
        <v>2210</v>
      </c>
      <c r="D46" s="64"/>
    </row>
    <row r="47" spans="1:4" ht="93">
      <c r="A47" s="57" t="s">
        <v>325</v>
      </c>
      <c r="B47" s="78" t="s">
        <v>326</v>
      </c>
      <c r="C47" s="602" t="s">
        <v>2211</v>
      </c>
      <c r="D47" s="64"/>
    </row>
    <row r="48" spans="1:4" ht="111" customHeight="1">
      <c r="A48" s="57" t="s">
        <v>327</v>
      </c>
      <c r="B48" s="78" t="s">
        <v>328</v>
      </c>
      <c r="C48" s="57"/>
      <c r="D48" s="64"/>
    </row>
    <row r="49" spans="1:4" ht="48.75" customHeight="1">
      <c r="A49" s="57" t="s">
        <v>319</v>
      </c>
      <c r="B49" s="78" t="s">
        <v>329</v>
      </c>
      <c r="C49" s="57" t="s">
        <v>2210</v>
      </c>
      <c r="D49" s="64"/>
    </row>
    <row r="50" spans="1:4" ht="68.25" customHeight="1">
      <c r="A50" s="74" t="s">
        <v>330</v>
      </c>
      <c r="B50" s="74" t="s">
        <v>331</v>
      </c>
      <c r="C50" s="641" t="s">
        <v>2212</v>
      </c>
      <c r="D50" s="71"/>
    </row>
    <row r="51" spans="1:4" ht="37.5" customHeight="1">
      <c r="A51" s="57" t="s">
        <v>301</v>
      </c>
      <c r="B51" s="78" t="s">
        <v>332</v>
      </c>
      <c r="C51" s="641" t="s">
        <v>2210</v>
      </c>
      <c r="D51" s="64"/>
    </row>
    <row r="52" spans="1:4" ht="42" customHeight="1">
      <c r="A52" s="57" t="s">
        <v>302</v>
      </c>
      <c r="B52" s="78" t="s">
        <v>333</v>
      </c>
      <c r="C52" s="642" t="s">
        <v>2210</v>
      </c>
      <c r="D52" s="64"/>
    </row>
    <row r="53" spans="1:4" ht="105" customHeight="1">
      <c r="A53" s="57" t="s">
        <v>303</v>
      </c>
      <c r="B53" s="78" t="s">
        <v>334</v>
      </c>
      <c r="C53" s="643" t="s">
        <v>2210</v>
      </c>
      <c r="D53" s="64"/>
    </row>
    <row r="54" spans="1:4" ht="62.25">
      <c r="A54" s="73" t="s">
        <v>335</v>
      </c>
      <c r="B54" s="73" t="s">
        <v>336</v>
      </c>
      <c r="C54" s="41"/>
      <c r="D54" s="71"/>
    </row>
    <row r="55" spans="1:4" ht="60" customHeight="1">
      <c r="A55" s="57" t="s">
        <v>337</v>
      </c>
      <c r="B55" s="78" t="s">
        <v>338</v>
      </c>
      <c r="C55" s="57" t="s">
        <v>2218</v>
      </c>
      <c r="D55" s="79"/>
    </row>
    <row r="56" spans="1:4" ht="46.5" customHeight="1">
      <c r="A56" s="57"/>
      <c r="B56" s="57" t="s">
        <v>60</v>
      </c>
      <c r="C56" s="644" t="s">
        <v>2219</v>
      </c>
      <c r="D56" s="79"/>
    </row>
    <row r="57" spans="1:4" ht="51.75" customHeight="1">
      <c r="A57" s="57"/>
      <c r="B57" s="57" t="s">
        <v>61</v>
      </c>
      <c r="C57" s="57" t="s">
        <v>2220</v>
      </c>
      <c r="D57" s="79"/>
    </row>
    <row r="58" spans="1:4" ht="38.25" customHeight="1">
      <c r="A58" s="57" t="s">
        <v>339</v>
      </c>
      <c r="B58" s="78" t="s">
        <v>340</v>
      </c>
      <c r="C58" s="57"/>
      <c r="D58" s="64"/>
    </row>
    <row r="59" spans="1:4" ht="41.25" customHeight="1">
      <c r="A59" s="57" t="s">
        <v>303</v>
      </c>
      <c r="B59" s="78" t="s">
        <v>341</v>
      </c>
      <c r="C59" s="57"/>
      <c r="D59" s="64"/>
    </row>
    <row r="60" spans="1:4" ht="60.75" customHeight="1">
      <c r="A60" s="57" t="s">
        <v>304</v>
      </c>
      <c r="B60" s="78" t="s">
        <v>342</v>
      </c>
      <c r="C60" s="57" t="s">
        <v>2221</v>
      </c>
      <c r="D60" s="55"/>
    </row>
    <row r="61" spans="1:4" ht="69" customHeight="1">
      <c r="A61" s="57" t="s">
        <v>310</v>
      </c>
      <c r="B61" s="57" t="s">
        <v>343</v>
      </c>
      <c r="C61" s="57" t="s">
        <v>2241</v>
      </c>
      <c r="D61" s="57" t="s">
        <v>2244</v>
      </c>
    </row>
    <row r="62" spans="1:4" s="59" customFormat="1" ht="52.5" customHeight="1">
      <c r="A62" s="74" t="s">
        <v>344</v>
      </c>
      <c r="B62" s="74" t="s">
        <v>345</v>
      </c>
      <c r="C62" s="645"/>
      <c r="D62" s="71"/>
    </row>
    <row r="63" spans="1:4" ht="291.75" customHeight="1">
      <c r="A63" s="57" t="s">
        <v>301</v>
      </c>
      <c r="B63" s="78" t="s">
        <v>346</v>
      </c>
      <c r="C63" s="646" t="s">
        <v>2280</v>
      </c>
      <c r="D63" s="93"/>
    </row>
    <row r="64" spans="1:4" ht="101.25" customHeight="1">
      <c r="A64" s="57" t="s">
        <v>302</v>
      </c>
      <c r="B64" s="78" t="s">
        <v>347</v>
      </c>
      <c r="C64" s="57" t="s">
        <v>2281</v>
      </c>
      <c r="D64" s="90"/>
    </row>
    <row r="65" spans="1:4" ht="72" customHeight="1">
      <c r="A65" s="57" t="s">
        <v>303</v>
      </c>
      <c r="B65" s="78" t="s">
        <v>348</v>
      </c>
      <c r="C65" s="602"/>
      <c r="D65" s="92"/>
    </row>
    <row r="66" spans="1:4" ht="70.5" customHeight="1">
      <c r="A66" s="57"/>
      <c r="B66" s="57" t="s">
        <v>349</v>
      </c>
      <c r="C66" s="602" t="s">
        <v>2282</v>
      </c>
      <c r="D66" s="92"/>
    </row>
    <row r="67" spans="1:4" ht="86.25" customHeight="1">
      <c r="A67" s="57" t="s">
        <v>304</v>
      </c>
      <c r="B67" s="78" t="s">
        <v>350</v>
      </c>
      <c r="C67" s="57" t="s">
        <v>2292</v>
      </c>
      <c r="D67" s="92"/>
    </row>
    <row r="68" spans="1:4" ht="73.5" customHeight="1">
      <c r="A68" s="57" t="s">
        <v>310</v>
      </c>
      <c r="B68" s="78" t="s">
        <v>351</v>
      </c>
      <c r="C68" s="647" t="s">
        <v>2283</v>
      </c>
      <c r="D68" s="92"/>
    </row>
    <row r="69" spans="1:4" ht="80.25" customHeight="1">
      <c r="A69" s="57" t="s">
        <v>352</v>
      </c>
      <c r="B69" s="78" t="s">
        <v>353</v>
      </c>
      <c r="C69" s="602" t="s">
        <v>2284</v>
      </c>
      <c r="D69" s="91"/>
    </row>
    <row r="70" spans="1:4" ht="100.5" customHeight="1">
      <c r="A70" s="57" t="s">
        <v>354</v>
      </c>
      <c r="B70" s="78" t="s">
        <v>355</v>
      </c>
      <c r="C70" s="602" t="s">
        <v>2285</v>
      </c>
      <c r="D70" s="92"/>
    </row>
    <row r="71" spans="1:4" ht="57" customHeight="1">
      <c r="A71" s="57" t="s">
        <v>356</v>
      </c>
      <c r="B71" s="78" t="s">
        <v>357</v>
      </c>
      <c r="C71" s="648" t="s">
        <v>2286</v>
      </c>
      <c r="D71" s="92"/>
    </row>
    <row r="72" spans="1:4" ht="102.75" customHeight="1">
      <c r="A72" s="57" t="s">
        <v>358</v>
      </c>
      <c r="B72" s="78" t="s">
        <v>526</v>
      </c>
      <c r="C72" s="57" t="s">
        <v>2287</v>
      </c>
      <c r="D72" s="92"/>
    </row>
    <row r="73" spans="1:4" ht="58.5" customHeight="1">
      <c r="A73" s="74" t="s">
        <v>359</v>
      </c>
      <c r="B73" s="74" t="s">
        <v>360</v>
      </c>
      <c r="C73" s="70"/>
      <c r="D73" s="71"/>
    </row>
    <row r="74" spans="1:4" ht="102" customHeight="1">
      <c r="A74" s="57" t="s">
        <v>337</v>
      </c>
      <c r="B74" s="86" t="s">
        <v>361</v>
      </c>
      <c r="C74" s="41"/>
      <c r="D74" s="64"/>
    </row>
    <row r="75" spans="1:4" ht="78">
      <c r="A75" s="57"/>
      <c r="B75" s="41" t="s">
        <v>362</v>
      </c>
      <c r="C75" s="88"/>
      <c r="D75" s="65"/>
    </row>
    <row r="76" spans="1:4" ht="87" customHeight="1">
      <c r="A76" s="57"/>
      <c r="B76" s="41" t="s">
        <v>380</v>
      </c>
      <c r="C76" s="41"/>
      <c r="D76" s="65"/>
    </row>
    <row r="77" spans="1:4" ht="65.25" customHeight="1">
      <c r="A77" s="41" t="s">
        <v>339</v>
      </c>
      <c r="B77" s="86" t="s">
        <v>363</v>
      </c>
      <c r="C77" s="41"/>
      <c r="D77" s="64"/>
    </row>
    <row r="78" spans="1:4" ht="84" customHeight="1">
      <c r="A78" s="41" t="s">
        <v>364</v>
      </c>
      <c r="B78" s="86" t="s">
        <v>365</v>
      </c>
      <c r="C78" s="57" t="s">
        <v>2242</v>
      </c>
      <c r="D78" s="64"/>
    </row>
    <row r="79" spans="1:4" ht="53.25" customHeight="1">
      <c r="A79" s="60"/>
      <c r="B79" s="41" t="s">
        <v>366</v>
      </c>
      <c r="C79" s="41"/>
      <c r="D79" s="55"/>
    </row>
    <row r="80" spans="1:4" ht="81.75" customHeight="1">
      <c r="A80" s="57"/>
      <c r="B80" s="41" t="s">
        <v>367</v>
      </c>
      <c r="C80" s="41"/>
      <c r="D80" s="64"/>
    </row>
    <row r="81" spans="1:4" ht="94.5" customHeight="1">
      <c r="A81" s="57"/>
      <c r="B81" s="41" t="s">
        <v>368</v>
      </c>
      <c r="C81" s="41"/>
      <c r="D81" s="85"/>
    </row>
    <row r="82" spans="1:4" ht="65.25" customHeight="1">
      <c r="A82" s="57"/>
      <c r="B82" s="41" t="s">
        <v>369</v>
      </c>
      <c r="C82" s="41"/>
      <c r="D82" s="89"/>
    </row>
    <row r="83" spans="1:4" ht="71.25" customHeight="1">
      <c r="A83" s="57"/>
      <c r="B83" s="57" t="s">
        <v>370</v>
      </c>
      <c r="C83" s="57"/>
      <c r="D83" s="649"/>
    </row>
    <row r="84" spans="1:4" ht="96.75" customHeight="1">
      <c r="A84" s="41" t="s">
        <v>371</v>
      </c>
      <c r="B84" s="57" t="s">
        <v>372</v>
      </c>
      <c r="C84" s="57" t="s">
        <v>2242</v>
      </c>
      <c r="D84" s="57" t="s">
        <v>2243</v>
      </c>
    </row>
    <row r="85" spans="1:4" ht="50.25" customHeight="1">
      <c r="A85" s="41" t="s">
        <v>373</v>
      </c>
      <c r="B85" s="86" t="s">
        <v>374</v>
      </c>
      <c r="C85" s="41"/>
      <c r="D85" s="85"/>
    </row>
    <row r="86" spans="1:4" ht="50.25" customHeight="1">
      <c r="A86" s="74" t="s">
        <v>299</v>
      </c>
      <c r="B86" s="76" t="s">
        <v>475</v>
      </c>
      <c r="C86" s="57"/>
      <c r="D86" s="64"/>
    </row>
    <row r="87" spans="1:4" ht="117" customHeight="1">
      <c r="A87" s="57" t="s">
        <v>301</v>
      </c>
      <c r="B87" s="78" t="s">
        <v>476</v>
      </c>
      <c r="C87" s="57" t="s">
        <v>2304</v>
      </c>
      <c r="D87" s="64"/>
    </row>
    <row r="88" spans="1:4" ht="54.75" customHeight="1">
      <c r="A88" s="57" t="s">
        <v>302</v>
      </c>
      <c r="B88" s="78" t="s">
        <v>381</v>
      </c>
      <c r="C88" s="57"/>
      <c r="D88" s="64"/>
    </row>
    <row r="89" spans="1:4" ht="129" customHeight="1">
      <c r="A89" s="57"/>
      <c r="B89" s="57" t="s">
        <v>477</v>
      </c>
      <c r="C89" s="57" t="s">
        <v>2303</v>
      </c>
      <c r="D89" s="92"/>
    </row>
    <row r="90" spans="1:4" ht="84.75" customHeight="1">
      <c r="A90" s="57"/>
      <c r="B90" s="41" t="s">
        <v>478</v>
      </c>
      <c r="C90" s="79"/>
      <c r="D90" s="64"/>
    </row>
    <row r="91" spans="1:4" ht="102.75" customHeight="1">
      <c r="A91" s="57"/>
      <c r="B91" s="41" t="s">
        <v>479</v>
      </c>
      <c r="C91" s="79"/>
      <c r="D91" s="64"/>
    </row>
    <row r="92" spans="1:4" ht="40.5" customHeight="1">
      <c r="A92" s="83" t="s">
        <v>298</v>
      </c>
      <c r="B92" s="83" t="s">
        <v>502</v>
      </c>
      <c r="C92" s="79"/>
      <c r="D92" s="64"/>
    </row>
    <row r="93" spans="1:4" ht="54" customHeight="1">
      <c r="A93" s="74" t="s">
        <v>299</v>
      </c>
      <c r="B93" s="74" t="s">
        <v>503</v>
      </c>
      <c r="C93" s="57"/>
      <c r="D93" s="64"/>
    </row>
    <row r="94" spans="1:4" ht="92.25" customHeight="1">
      <c r="A94" s="57" t="s">
        <v>523</v>
      </c>
      <c r="B94" s="57" t="s">
        <v>504</v>
      </c>
      <c r="C94" s="57" t="s">
        <v>2300</v>
      </c>
      <c r="D94" s="41"/>
    </row>
    <row r="95" spans="1:4" ht="144" customHeight="1">
      <c r="A95" s="81" t="s">
        <v>505</v>
      </c>
      <c r="B95" s="195" t="s">
        <v>507</v>
      </c>
      <c r="C95" s="57" t="s">
        <v>2289</v>
      </c>
      <c r="D95" s="80"/>
    </row>
    <row r="96" spans="1:4" ht="93">
      <c r="A96" s="195" t="s">
        <v>508</v>
      </c>
      <c r="B96" s="650" t="s">
        <v>506</v>
      </c>
      <c r="C96" s="57" t="s">
        <v>2290</v>
      </c>
      <c r="D96" s="80"/>
    </row>
    <row r="97" spans="1:4" ht="54" customHeight="1">
      <c r="A97" s="73" t="s">
        <v>510</v>
      </c>
      <c r="B97" s="76" t="s">
        <v>509</v>
      </c>
      <c r="C97" s="57"/>
      <c r="D97" s="85"/>
    </row>
    <row r="98" spans="1:4" ht="67.5" customHeight="1">
      <c r="A98" s="139" t="s">
        <v>511</v>
      </c>
      <c r="B98" s="81" t="s">
        <v>512</v>
      </c>
      <c r="C98" s="57" t="s">
        <v>2302</v>
      </c>
      <c r="D98" s="85"/>
    </row>
    <row r="99" spans="1:4" ht="49.5" customHeight="1">
      <c r="A99" s="74" t="s">
        <v>513</v>
      </c>
      <c r="B99" s="76" t="s">
        <v>514</v>
      </c>
      <c r="C99" s="41"/>
      <c r="D99" s="85"/>
    </row>
    <row r="100" spans="1:4" ht="132" customHeight="1">
      <c r="A100" s="140" t="s">
        <v>515</v>
      </c>
      <c r="B100" s="141" t="s">
        <v>516</v>
      </c>
      <c r="C100" s="580" t="s">
        <v>2297</v>
      </c>
      <c r="D100" s="85"/>
    </row>
    <row r="101" spans="1:4" ht="99" customHeight="1">
      <c r="A101" s="142" t="s">
        <v>517</v>
      </c>
      <c r="B101" s="142" t="s">
        <v>519</v>
      </c>
      <c r="C101" s="41" t="s">
        <v>2299</v>
      </c>
      <c r="D101" s="143"/>
    </row>
    <row r="102" spans="1:4" ht="180" customHeight="1">
      <c r="A102" s="142" t="s">
        <v>520</v>
      </c>
      <c r="B102" s="142" t="s">
        <v>518</v>
      </c>
      <c r="C102" s="41" t="s">
        <v>2298</v>
      </c>
      <c r="D102" s="85"/>
    </row>
    <row r="103" spans="1:4" ht="222" customHeight="1">
      <c r="A103" s="142" t="s">
        <v>522</v>
      </c>
      <c r="B103" s="142" t="s">
        <v>521</v>
      </c>
      <c r="C103" s="41" t="s">
        <v>2301</v>
      </c>
      <c r="D103" s="85"/>
    </row>
    <row r="110" ht="15" customHeight="1"/>
    <row r="114" ht="15" customHeight="1"/>
  </sheetData>
  <sheetProtection/>
  <protectedRanges>
    <protectedRange sqref="B45" name="Диапазон2"/>
    <protectedRange sqref="B50" name="Диапазон2_1"/>
    <protectedRange sqref="B46:B49" name="Диапазон2_1_1"/>
    <protectedRange sqref="B51:B53" name="Диапазон2_1_2"/>
  </protectedRanges>
  <mergeCells count="1">
    <mergeCell ref="A2:D2"/>
  </mergeCells>
  <printOptions/>
  <pageMargins left="0.7086614173228347" right="0.7086614173228347" top="0.7480314960629921" bottom="0.7480314960629921" header="0.31496062992125984" footer="0.31496062992125984"/>
  <pageSetup horizontalDpi="600" verticalDpi="600" orientation="landscape" paperSize="9" scale="62" r:id="rId1"/>
  <rowBreaks count="1" manualBreakCount="1">
    <brk id="72" max="3" man="1"/>
  </rowBreaks>
</worksheet>
</file>

<file path=xl/worksheets/sheet6.xml><?xml version="1.0" encoding="utf-8"?>
<worksheet xmlns="http://schemas.openxmlformats.org/spreadsheetml/2006/main" xmlns:r="http://schemas.openxmlformats.org/officeDocument/2006/relationships">
  <dimension ref="A1:AD893"/>
  <sheetViews>
    <sheetView view="pageBreakPreview" zoomScale="90" zoomScaleSheetLayoutView="90" zoomScalePageLayoutView="0" workbookViewId="0" topLeftCell="A1">
      <selection activeCell="L890" sqref="L890"/>
    </sheetView>
  </sheetViews>
  <sheetFormatPr defaultColWidth="9.33203125" defaultRowHeight="12.75"/>
  <cols>
    <col min="1" max="1" width="20" style="0" customWidth="1"/>
    <col min="2" max="2" width="19.5" style="0" customWidth="1"/>
    <col min="3" max="3" width="19" style="0" customWidth="1"/>
    <col min="5" max="5" width="9.33203125" style="0" bestFit="1" customWidth="1"/>
    <col min="6" max="6" width="12.83203125" style="150" bestFit="1" customWidth="1"/>
    <col min="11" max="11" width="8.83203125" style="150" customWidth="1"/>
    <col min="18" max="18" width="27.5" style="0" customWidth="1"/>
  </cols>
  <sheetData>
    <row r="1" spans="13:15" ht="15.75">
      <c r="M1" s="804" t="s">
        <v>291</v>
      </c>
      <c r="N1" s="804"/>
      <c r="O1" s="804"/>
    </row>
    <row r="2" spans="1:15" ht="42.75" customHeight="1">
      <c r="A2" s="805" t="s">
        <v>1502</v>
      </c>
      <c r="B2" s="805"/>
      <c r="C2" s="805"/>
      <c r="D2" s="805"/>
      <c r="E2" s="805"/>
      <c r="F2" s="805"/>
      <c r="G2" s="805"/>
      <c r="H2" s="805"/>
      <c r="I2" s="805"/>
      <c r="J2" s="805"/>
      <c r="K2" s="805"/>
      <c r="L2" s="805"/>
      <c r="M2" s="805"/>
      <c r="N2" s="805"/>
      <c r="O2" s="805"/>
    </row>
    <row r="4" ht="13.5" thickBot="1"/>
    <row r="5" spans="1:15" ht="48.75" customHeight="1">
      <c r="A5" s="806" t="s">
        <v>669</v>
      </c>
      <c r="B5" s="809" t="s">
        <v>670</v>
      </c>
      <c r="C5" s="809" t="s">
        <v>671</v>
      </c>
      <c r="D5" s="811" t="s">
        <v>672</v>
      </c>
      <c r="E5" s="814" t="s">
        <v>673</v>
      </c>
      <c r="F5" s="806" t="s">
        <v>1503</v>
      </c>
      <c r="G5" s="809"/>
      <c r="H5" s="809"/>
      <c r="I5" s="809"/>
      <c r="J5" s="817"/>
      <c r="K5" s="806" t="s">
        <v>674</v>
      </c>
      <c r="L5" s="809"/>
      <c r="M5" s="809"/>
      <c r="N5" s="809"/>
      <c r="O5" s="817"/>
    </row>
    <row r="6" spans="1:15" ht="12.75">
      <c r="A6" s="807"/>
      <c r="B6" s="800"/>
      <c r="C6" s="800"/>
      <c r="D6" s="812"/>
      <c r="E6" s="815"/>
      <c r="F6" s="802" t="s">
        <v>0</v>
      </c>
      <c r="G6" s="798" t="s">
        <v>675</v>
      </c>
      <c r="H6" s="800" t="s">
        <v>676</v>
      </c>
      <c r="I6" s="800"/>
      <c r="J6" s="801"/>
      <c r="K6" s="802" t="s">
        <v>0</v>
      </c>
      <c r="L6" s="798" t="s">
        <v>675</v>
      </c>
      <c r="M6" s="800" t="s">
        <v>677</v>
      </c>
      <c r="N6" s="800"/>
      <c r="O6" s="801"/>
    </row>
    <row r="7" spans="1:15" ht="73.5" customHeight="1" thickBot="1">
      <c r="A7" s="808"/>
      <c r="B7" s="810"/>
      <c r="C7" s="810"/>
      <c r="D7" s="813"/>
      <c r="E7" s="816"/>
      <c r="F7" s="803"/>
      <c r="G7" s="799"/>
      <c r="H7" s="151" t="s">
        <v>375</v>
      </c>
      <c r="I7" s="151" t="s">
        <v>376</v>
      </c>
      <c r="J7" s="152" t="s">
        <v>678</v>
      </c>
      <c r="K7" s="803"/>
      <c r="L7" s="799"/>
      <c r="M7" s="151" t="s">
        <v>375</v>
      </c>
      <c r="N7" s="151" t="s">
        <v>376</v>
      </c>
      <c r="O7" s="152" t="s">
        <v>678</v>
      </c>
    </row>
    <row r="8" spans="1:15" ht="13.5" thickBot="1">
      <c r="A8" s="153">
        <v>1</v>
      </c>
      <c r="B8" s="153">
        <v>2</v>
      </c>
      <c r="C8" s="153">
        <v>3</v>
      </c>
      <c r="D8" s="154">
        <v>4</v>
      </c>
      <c r="E8" s="155">
        <v>5</v>
      </c>
      <c r="F8" s="156">
        <v>6</v>
      </c>
      <c r="G8" s="157">
        <v>7</v>
      </c>
      <c r="H8" s="157">
        <v>8</v>
      </c>
      <c r="I8" s="157">
        <v>9</v>
      </c>
      <c r="J8" s="158">
        <v>10</v>
      </c>
      <c r="K8" s="156">
        <v>11</v>
      </c>
      <c r="L8" s="157">
        <v>12</v>
      </c>
      <c r="M8" s="157">
        <v>13</v>
      </c>
      <c r="N8" s="157">
        <v>14</v>
      </c>
      <c r="O8" s="158">
        <v>15</v>
      </c>
    </row>
    <row r="9" spans="1:15" ht="13.5" thickBot="1">
      <c r="A9" s="159" t="s">
        <v>679</v>
      </c>
      <c r="B9" s="160"/>
      <c r="C9" s="160"/>
      <c r="D9" s="160"/>
      <c r="E9" s="161"/>
      <c r="F9" s="162"/>
      <c r="G9" s="160"/>
      <c r="H9" s="160"/>
      <c r="I9" s="160"/>
      <c r="J9" s="163"/>
      <c r="K9" s="164"/>
      <c r="L9" s="165"/>
      <c r="M9" s="165"/>
      <c r="N9" s="165"/>
      <c r="O9" s="166"/>
    </row>
    <row r="10" spans="1:15" ht="32.25" customHeight="1">
      <c r="A10" s="167" t="s">
        <v>680</v>
      </c>
      <c r="B10" s="167" t="s">
        <v>681</v>
      </c>
      <c r="C10" s="167">
        <v>507024168</v>
      </c>
      <c r="D10" s="168"/>
      <c r="E10" s="169" t="s">
        <v>1504</v>
      </c>
      <c r="F10" s="170">
        <f>H10+I10+J10</f>
        <v>0</v>
      </c>
      <c r="G10" s="171"/>
      <c r="H10" s="171"/>
      <c r="I10" s="171"/>
      <c r="J10" s="171"/>
      <c r="K10" s="172">
        <v>3</v>
      </c>
      <c r="L10" s="171"/>
      <c r="M10" s="171">
        <v>3</v>
      </c>
      <c r="N10" s="171"/>
      <c r="O10" s="171"/>
    </row>
    <row r="11" spans="1:26" ht="32.25" customHeight="1">
      <c r="A11" s="173" t="s">
        <v>682</v>
      </c>
      <c r="B11" s="174" t="s">
        <v>683</v>
      </c>
      <c r="C11" s="173">
        <v>543027100</v>
      </c>
      <c r="D11" s="175"/>
      <c r="E11" s="174" t="s">
        <v>684</v>
      </c>
      <c r="F11" s="170">
        <f aca="true" t="shared" si="0" ref="F11:F74">H11+I11+J11</f>
        <v>0</v>
      </c>
      <c r="G11" s="171"/>
      <c r="H11" s="171"/>
      <c r="I11" s="171"/>
      <c r="J11" s="171"/>
      <c r="K11" s="172">
        <v>3</v>
      </c>
      <c r="L11" s="171"/>
      <c r="M11" s="171"/>
      <c r="N11" s="171">
        <v>3</v>
      </c>
      <c r="O11" s="171"/>
      <c r="Q11" s="176"/>
      <c r="R11" s="176"/>
      <c r="S11" s="176"/>
      <c r="T11" s="176"/>
      <c r="U11" s="176"/>
      <c r="V11" s="176"/>
      <c r="W11" s="176"/>
      <c r="X11" s="176"/>
      <c r="Y11" s="176"/>
      <c r="Z11" s="176"/>
    </row>
    <row r="12" spans="1:15" ht="24">
      <c r="A12" s="173" t="s">
        <v>685</v>
      </c>
      <c r="B12" s="174" t="s">
        <v>686</v>
      </c>
      <c r="C12" s="173">
        <v>50700105160</v>
      </c>
      <c r="D12" s="175"/>
      <c r="E12" s="174" t="s">
        <v>687</v>
      </c>
      <c r="F12" s="170">
        <f t="shared" si="0"/>
        <v>0</v>
      </c>
      <c r="G12" s="171"/>
      <c r="H12" s="171"/>
      <c r="I12" s="171"/>
      <c r="J12" s="171"/>
      <c r="K12" s="172">
        <v>4</v>
      </c>
      <c r="L12" s="171"/>
      <c r="M12" s="171"/>
      <c r="N12" s="171">
        <v>4</v>
      </c>
      <c r="O12" s="171"/>
    </row>
    <row r="13" spans="1:15" ht="24">
      <c r="A13" s="167" t="s">
        <v>688</v>
      </c>
      <c r="B13" s="167" t="s">
        <v>689</v>
      </c>
      <c r="C13" s="167">
        <v>50702125122</v>
      </c>
      <c r="D13" s="177"/>
      <c r="E13" s="167" t="s">
        <v>690</v>
      </c>
      <c r="F13" s="170">
        <f t="shared" si="0"/>
        <v>0</v>
      </c>
      <c r="G13" s="171"/>
      <c r="H13" s="171"/>
      <c r="I13" s="171"/>
      <c r="J13" s="171"/>
      <c r="K13" s="172">
        <v>5</v>
      </c>
      <c r="L13" s="171"/>
      <c r="M13" s="171"/>
      <c r="N13" s="171">
        <v>5</v>
      </c>
      <c r="O13" s="171"/>
    </row>
    <row r="14" spans="1:15" ht="24">
      <c r="A14" s="167" t="s">
        <v>691</v>
      </c>
      <c r="B14" s="167" t="s">
        <v>692</v>
      </c>
      <c r="C14" s="167">
        <v>521005992</v>
      </c>
      <c r="D14" s="177"/>
      <c r="E14" s="167" t="s">
        <v>693</v>
      </c>
      <c r="F14" s="170">
        <f t="shared" si="0"/>
        <v>0</v>
      </c>
      <c r="G14" s="171"/>
      <c r="H14" s="171"/>
      <c r="I14" s="171"/>
      <c r="J14" s="171"/>
      <c r="K14" s="172">
        <v>1</v>
      </c>
      <c r="L14" s="171"/>
      <c r="M14" s="171"/>
      <c r="N14" s="171">
        <v>1</v>
      </c>
      <c r="O14" s="171"/>
    </row>
    <row r="15" spans="1:15" ht="27" customHeight="1">
      <c r="A15" s="167" t="s">
        <v>694</v>
      </c>
      <c r="B15" s="167" t="s">
        <v>695</v>
      </c>
      <c r="C15" s="167">
        <v>521008390</v>
      </c>
      <c r="D15" s="177"/>
      <c r="E15" s="167" t="s">
        <v>693</v>
      </c>
      <c r="F15" s="170">
        <f t="shared" si="0"/>
        <v>0</v>
      </c>
      <c r="G15" s="171"/>
      <c r="H15" s="171"/>
      <c r="I15" s="171"/>
      <c r="J15" s="171"/>
      <c r="K15" s="172">
        <v>2</v>
      </c>
      <c r="L15" s="171"/>
      <c r="M15" s="171">
        <v>1</v>
      </c>
      <c r="N15" s="171">
        <v>1</v>
      </c>
      <c r="O15" s="171"/>
    </row>
    <row r="16" spans="1:15" ht="28.5" customHeight="1">
      <c r="A16" s="167" t="s">
        <v>696</v>
      </c>
      <c r="B16" s="167" t="s">
        <v>697</v>
      </c>
      <c r="C16" s="167">
        <v>521011428</v>
      </c>
      <c r="D16" s="167"/>
      <c r="E16" s="167" t="s">
        <v>693</v>
      </c>
      <c r="F16" s="170">
        <f t="shared" si="0"/>
        <v>0</v>
      </c>
      <c r="G16" s="171"/>
      <c r="H16" s="171"/>
      <c r="I16" s="171"/>
      <c r="J16" s="171"/>
      <c r="K16" s="172">
        <v>1</v>
      </c>
      <c r="L16" s="171"/>
      <c r="M16" s="171">
        <v>1</v>
      </c>
      <c r="N16" s="171"/>
      <c r="O16" s="171"/>
    </row>
    <row r="17" spans="1:15" ht="24">
      <c r="A17" s="167" t="s">
        <v>698</v>
      </c>
      <c r="B17" s="167" t="s">
        <v>695</v>
      </c>
      <c r="C17" s="167">
        <v>521014154</v>
      </c>
      <c r="D17" s="167"/>
      <c r="E17" s="167" t="s">
        <v>693</v>
      </c>
      <c r="F17" s="170">
        <f t="shared" si="0"/>
        <v>4</v>
      </c>
      <c r="G17" s="171"/>
      <c r="H17" s="171"/>
      <c r="I17" s="171"/>
      <c r="J17" s="171">
        <v>4</v>
      </c>
      <c r="K17" s="172">
        <v>2</v>
      </c>
      <c r="L17" s="171"/>
      <c r="M17" s="171"/>
      <c r="N17" s="171">
        <v>2</v>
      </c>
      <c r="O17" s="171"/>
    </row>
    <row r="18" spans="1:15" ht="24">
      <c r="A18" s="178" t="s">
        <v>699</v>
      </c>
      <c r="B18" s="178" t="s">
        <v>695</v>
      </c>
      <c r="C18" s="178">
        <v>521012380</v>
      </c>
      <c r="D18" s="178"/>
      <c r="E18" s="178" t="s">
        <v>693</v>
      </c>
      <c r="F18" s="170">
        <f t="shared" si="0"/>
        <v>4</v>
      </c>
      <c r="G18" s="179"/>
      <c r="H18" s="179"/>
      <c r="I18" s="179"/>
      <c r="J18" s="179">
        <v>4</v>
      </c>
      <c r="K18" s="170">
        <v>2</v>
      </c>
      <c r="L18" s="179"/>
      <c r="M18" s="179"/>
      <c r="N18" s="179">
        <v>2</v>
      </c>
      <c r="O18" s="179"/>
    </row>
    <row r="19" spans="1:15" ht="26.25" customHeight="1">
      <c r="A19" s="178" t="s">
        <v>700</v>
      </c>
      <c r="B19" s="178" t="s">
        <v>701</v>
      </c>
      <c r="C19" s="178">
        <v>521020158</v>
      </c>
      <c r="D19" s="178"/>
      <c r="E19" s="180" t="s">
        <v>693</v>
      </c>
      <c r="F19" s="170">
        <f t="shared" si="0"/>
        <v>0</v>
      </c>
      <c r="G19" s="179"/>
      <c r="H19" s="181"/>
      <c r="I19" s="179"/>
      <c r="J19" s="179"/>
      <c r="K19" s="170">
        <v>3</v>
      </c>
      <c r="L19" s="179"/>
      <c r="M19" s="179"/>
      <c r="N19" s="179">
        <v>3</v>
      </c>
      <c r="O19" s="182"/>
    </row>
    <row r="20" spans="1:15" ht="31.5" customHeight="1">
      <c r="A20" s="174" t="s">
        <v>702</v>
      </c>
      <c r="B20" s="178" t="s">
        <v>703</v>
      </c>
      <c r="C20" s="178">
        <v>521014250</v>
      </c>
      <c r="D20" s="173"/>
      <c r="E20" s="183" t="s">
        <v>693</v>
      </c>
      <c r="F20" s="170">
        <f t="shared" si="0"/>
        <v>4</v>
      </c>
      <c r="G20" s="171"/>
      <c r="H20" s="179"/>
      <c r="I20" s="179">
        <v>4</v>
      </c>
      <c r="J20" s="179"/>
      <c r="K20" s="170">
        <v>3</v>
      </c>
      <c r="L20" s="179"/>
      <c r="M20" s="179"/>
      <c r="N20" s="179">
        <v>3</v>
      </c>
      <c r="O20" s="182"/>
    </row>
    <row r="21" spans="1:15" ht="41.25" customHeight="1">
      <c r="A21" s="173" t="s">
        <v>1505</v>
      </c>
      <c r="B21" s="178" t="s">
        <v>1506</v>
      </c>
      <c r="C21" s="178">
        <v>52102493537</v>
      </c>
      <c r="D21" s="173"/>
      <c r="E21" s="183" t="s">
        <v>693</v>
      </c>
      <c r="F21" s="170">
        <f t="shared" si="0"/>
        <v>3</v>
      </c>
      <c r="G21" s="179"/>
      <c r="H21" s="179"/>
      <c r="I21" s="179"/>
      <c r="J21" s="179">
        <v>3</v>
      </c>
      <c r="K21" s="170"/>
      <c r="L21" s="179"/>
      <c r="M21" s="179"/>
      <c r="N21" s="179"/>
      <c r="O21" s="182"/>
    </row>
    <row r="22" spans="1:15" ht="27.75" customHeight="1">
      <c r="A22" s="173" t="s">
        <v>1507</v>
      </c>
      <c r="B22" s="178" t="s">
        <v>1508</v>
      </c>
      <c r="C22" s="178">
        <v>52105435491</v>
      </c>
      <c r="D22" s="173"/>
      <c r="E22" s="183" t="s">
        <v>693</v>
      </c>
      <c r="F22" s="170">
        <f t="shared" si="0"/>
        <v>3</v>
      </c>
      <c r="G22" s="171"/>
      <c r="H22" s="171"/>
      <c r="I22" s="171">
        <v>3</v>
      </c>
      <c r="J22" s="179"/>
      <c r="K22" s="170"/>
      <c r="L22" s="179"/>
      <c r="M22" s="179"/>
      <c r="N22" s="179"/>
      <c r="O22" s="179"/>
    </row>
    <row r="23" spans="1:15" ht="40.5" customHeight="1">
      <c r="A23" s="178" t="s">
        <v>1509</v>
      </c>
      <c r="B23" s="178" t="s">
        <v>695</v>
      </c>
      <c r="C23" s="178">
        <v>521014267</v>
      </c>
      <c r="D23" s="178"/>
      <c r="E23" s="178" t="s">
        <v>693</v>
      </c>
      <c r="F23" s="170">
        <f t="shared" si="0"/>
        <v>4</v>
      </c>
      <c r="G23" s="179"/>
      <c r="H23" s="179"/>
      <c r="I23" s="179">
        <v>4</v>
      </c>
      <c r="J23" s="179"/>
      <c r="K23" s="170"/>
      <c r="L23" s="179"/>
      <c r="M23" s="179"/>
      <c r="N23" s="179"/>
      <c r="O23" s="179"/>
    </row>
    <row r="24" spans="1:15" ht="24">
      <c r="A24" s="178" t="s">
        <v>1510</v>
      </c>
      <c r="B24" s="178" t="s">
        <v>695</v>
      </c>
      <c r="C24" s="178">
        <v>521014620</v>
      </c>
      <c r="D24" s="178"/>
      <c r="E24" s="178" t="s">
        <v>693</v>
      </c>
      <c r="F24" s="170">
        <f t="shared" si="0"/>
        <v>3</v>
      </c>
      <c r="G24" s="179"/>
      <c r="H24" s="179"/>
      <c r="I24" s="179">
        <v>3</v>
      </c>
      <c r="J24" s="179"/>
      <c r="K24" s="170"/>
      <c r="L24" s="179"/>
      <c r="M24" s="179"/>
      <c r="N24" s="179"/>
      <c r="O24" s="179"/>
    </row>
    <row r="25" spans="1:15" ht="24">
      <c r="A25" s="178" t="s">
        <v>1511</v>
      </c>
      <c r="B25" s="178" t="s">
        <v>695</v>
      </c>
      <c r="C25" s="178">
        <v>52101772295</v>
      </c>
      <c r="D25" s="178"/>
      <c r="E25" s="178" t="s">
        <v>693</v>
      </c>
      <c r="F25" s="170">
        <f t="shared" si="0"/>
        <v>3</v>
      </c>
      <c r="G25" s="179"/>
      <c r="H25" s="179"/>
      <c r="I25" s="179">
        <v>3</v>
      </c>
      <c r="J25" s="179"/>
      <c r="K25" s="170"/>
      <c r="L25" s="179"/>
      <c r="M25" s="179"/>
      <c r="N25" s="179"/>
      <c r="O25" s="179"/>
    </row>
    <row r="26" spans="1:15" ht="24">
      <c r="A26" s="178" t="s">
        <v>704</v>
      </c>
      <c r="B26" s="178" t="s">
        <v>705</v>
      </c>
      <c r="C26" s="178">
        <v>51706360640</v>
      </c>
      <c r="D26" s="178"/>
      <c r="E26" s="178" t="s">
        <v>706</v>
      </c>
      <c r="F26" s="170">
        <f t="shared" si="0"/>
        <v>0</v>
      </c>
      <c r="G26" s="179">
        <v>2</v>
      </c>
      <c r="H26" s="179"/>
      <c r="I26" s="179"/>
      <c r="J26" s="179"/>
      <c r="K26" s="170">
        <v>5</v>
      </c>
      <c r="L26" s="179">
        <v>2</v>
      </c>
      <c r="M26" s="179">
        <v>3</v>
      </c>
      <c r="N26" s="179"/>
      <c r="O26" s="179"/>
    </row>
    <row r="27" spans="1:15" ht="24">
      <c r="A27" s="174" t="s">
        <v>1512</v>
      </c>
      <c r="B27" s="174" t="s">
        <v>707</v>
      </c>
      <c r="C27" s="167">
        <v>54701187070</v>
      </c>
      <c r="D27" s="175"/>
      <c r="E27" s="184">
        <v>18264</v>
      </c>
      <c r="F27" s="170">
        <f t="shared" si="0"/>
        <v>0</v>
      </c>
      <c r="G27" s="171">
        <v>2</v>
      </c>
      <c r="H27" s="171"/>
      <c r="I27" s="171"/>
      <c r="J27" s="171"/>
      <c r="K27" s="172">
        <v>9</v>
      </c>
      <c r="L27" s="171">
        <v>3</v>
      </c>
      <c r="M27" s="171">
        <v>4</v>
      </c>
      <c r="N27" s="171">
        <v>2</v>
      </c>
      <c r="O27" s="171"/>
    </row>
    <row r="28" spans="1:15" ht="24">
      <c r="A28" s="174" t="s">
        <v>709</v>
      </c>
      <c r="B28" s="174" t="s">
        <v>710</v>
      </c>
      <c r="C28" s="167">
        <v>517001096</v>
      </c>
      <c r="D28" s="175"/>
      <c r="E28" s="184">
        <v>18264</v>
      </c>
      <c r="F28" s="170">
        <f t="shared" si="0"/>
        <v>5</v>
      </c>
      <c r="G28" s="171"/>
      <c r="H28" s="171">
        <v>2</v>
      </c>
      <c r="I28" s="171">
        <v>3</v>
      </c>
      <c r="J28" s="171"/>
      <c r="K28" s="172">
        <v>8</v>
      </c>
      <c r="L28" s="171">
        <v>3</v>
      </c>
      <c r="M28" s="171"/>
      <c r="N28" s="171">
        <v>5</v>
      </c>
      <c r="O28" s="171"/>
    </row>
    <row r="29" spans="1:15" ht="24">
      <c r="A29" s="174" t="s">
        <v>1513</v>
      </c>
      <c r="B29" s="174" t="s">
        <v>711</v>
      </c>
      <c r="C29" s="167">
        <v>517008574</v>
      </c>
      <c r="D29" s="175"/>
      <c r="E29" s="184">
        <v>18264</v>
      </c>
      <c r="F29" s="170">
        <f t="shared" si="0"/>
        <v>5</v>
      </c>
      <c r="G29" s="171"/>
      <c r="H29" s="171"/>
      <c r="I29" s="171">
        <v>5</v>
      </c>
      <c r="J29" s="171"/>
      <c r="K29" s="172">
        <v>14</v>
      </c>
      <c r="L29" s="171"/>
      <c r="M29" s="171"/>
      <c r="N29" s="171">
        <v>11</v>
      </c>
      <c r="O29" s="171">
        <v>3</v>
      </c>
    </row>
    <row r="30" spans="1:15" ht="24">
      <c r="A30" s="174" t="s">
        <v>712</v>
      </c>
      <c r="B30" s="174" t="s">
        <v>713</v>
      </c>
      <c r="C30" s="167">
        <v>517000350</v>
      </c>
      <c r="D30" s="174"/>
      <c r="E30" s="184">
        <v>18264</v>
      </c>
      <c r="F30" s="170">
        <f t="shared" si="0"/>
        <v>10</v>
      </c>
      <c r="G30" s="171"/>
      <c r="H30" s="171"/>
      <c r="I30" s="171">
        <v>10</v>
      </c>
      <c r="J30" s="171"/>
      <c r="K30" s="172">
        <v>5</v>
      </c>
      <c r="L30" s="171"/>
      <c r="M30" s="171"/>
      <c r="N30" s="171">
        <v>5</v>
      </c>
      <c r="O30" s="171"/>
    </row>
    <row r="31" spans="1:15" ht="24">
      <c r="A31" s="174" t="s">
        <v>714</v>
      </c>
      <c r="B31" s="174" t="s">
        <v>715</v>
      </c>
      <c r="C31" s="167">
        <v>53102915815</v>
      </c>
      <c r="D31" s="174"/>
      <c r="E31" s="167" t="s">
        <v>690</v>
      </c>
      <c r="F31" s="170">
        <f t="shared" si="0"/>
        <v>0</v>
      </c>
      <c r="G31" s="171"/>
      <c r="H31" s="171"/>
      <c r="I31" s="171"/>
      <c r="J31" s="171"/>
      <c r="K31" s="172">
        <v>2</v>
      </c>
      <c r="L31" s="171"/>
      <c r="M31" s="171">
        <v>2</v>
      </c>
      <c r="N31" s="171"/>
      <c r="O31" s="171"/>
    </row>
    <row r="32" spans="1:15" ht="24">
      <c r="A32" s="174" t="s">
        <v>716</v>
      </c>
      <c r="B32" s="174" t="s">
        <v>715</v>
      </c>
      <c r="C32" s="167">
        <v>53102057444</v>
      </c>
      <c r="D32" s="185"/>
      <c r="E32" s="167" t="s">
        <v>717</v>
      </c>
      <c r="F32" s="170">
        <f t="shared" si="0"/>
        <v>0</v>
      </c>
      <c r="G32" s="186"/>
      <c r="H32" s="186"/>
      <c r="I32" s="186"/>
      <c r="J32" s="186"/>
      <c r="K32" s="187">
        <v>2</v>
      </c>
      <c r="L32" s="186"/>
      <c r="M32" s="186">
        <v>2</v>
      </c>
      <c r="N32" s="186"/>
      <c r="O32" s="186"/>
    </row>
    <row r="33" spans="1:15" ht="24">
      <c r="A33" s="174" t="s">
        <v>718</v>
      </c>
      <c r="B33" s="174" t="s">
        <v>719</v>
      </c>
      <c r="C33" s="167">
        <v>53103587973</v>
      </c>
      <c r="D33" s="174"/>
      <c r="E33" s="167" t="s">
        <v>684</v>
      </c>
      <c r="F33" s="170">
        <f t="shared" si="0"/>
        <v>0</v>
      </c>
      <c r="G33" s="171"/>
      <c r="H33" s="171"/>
      <c r="I33" s="171"/>
      <c r="J33" s="171"/>
      <c r="K33" s="172">
        <v>3</v>
      </c>
      <c r="L33" s="171"/>
      <c r="M33" s="171">
        <v>3</v>
      </c>
      <c r="N33" s="171"/>
      <c r="O33" s="171"/>
    </row>
    <row r="34" spans="1:15" ht="24">
      <c r="A34" s="174" t="s">
        <v>720</v>
      </c>
      <c r="B34" s="174" t="s">
        <v>721</v>
      </c>
      <c r="C34" s="167">
        <v>53102817529</v>
      </c>
      <c r="D34" s="174"/>
      <c r="E34" s="167" t="s">
        <v>684</v>
      </c>
      <c r="F34" s="170">
        <f t="shared" si="0"/>
        <v>0</v>
      </c>
      <c r="G34" s="171"/>
      <c r="H34" s="171"/>
      <c r="I34" s="171"/>
      <c r="J34" s="171"/>
      <c r="K34" s="172">
        <v>2</v>
      </c>
      <c r="L34" s="171"/>
      <c r="M34" s="171">
        <v>2</v>
      </c>
      <c r="N34" s="171"/>
      <c r="O34" s="171"/>
    </row>
    <row r="35" spans="1:15" ht="24">
      <c r="A35" s="174" t="s">
        <v>722</v>
      </c>
      <c r="B35" s="174" t="s">
        <v>723</v>
      </c>
      <c r="C35" s="167">
        <v>528009227</v>
      </c>
      <c r="D35" s="174"/>
      <c r="E35" s="167" t="s">
        <v>690</v>
      </c>
      <c r="F35" s="170">
        <f t="shared" si="0"/>
        <v>0</v>
      </c>
      <c r="G35" s="171"/>
      <c r="H35" s="171"/>
      <c r="I35" s="171"/>
      <c r="J35" s="171"/>
      <c r="K35" s="172">
        <v>10</v>
      </c>
      <c r="L35" s="171"/>
      <c r="M35" s="171"/>
      <c r="N35" s="171">
        <v>8</v>
      </c>
      <c r="O35" s="171">
        <v>2</v>
      </c>
    </row>
    <row r="36" spans="1:15" ht="24">
      <c r="A36" s="174" t="s">
        <v>1514</v>
      </c>
      <c r="B36" s="167" t="s">
        <v>724</v>
      </c>
      <c r="C36" s="167">
        <v>528009210</v>
      </c>
      <c r="D36" s="174"/>
      <c r="E36" s="174" t="s">
        <v>690</v>
      </c>
      <c r="F36" s="170">
        <f t="shared" si="0"/>
        <v>2</v>
      </c>
      <c r="G36" s="171"/>
      <c r="H36" s="171"/>
      <c r="I36" s="171">
        <v>2</v>
      </c>
      <c r="J36" s="171"/>
      <c r="K36" s="172">
        <v>8</v>
      </c>
      <c r="L36" s="171"/>
      <c r="M36" s="171">
        <v>1</v>
      </c>
      <c r="N36" s="171">
        <v>5</v>
      </c>
      <c r="O36" s="171">
        <v>2</v>
      </c>
    </row>
    <row r="37" spans="1:15" ht="24">
      <c r="A37" s="174" t="s">
        <v>725</v>
      </c>
      <c r="B37" s="167" t="s">
        <v>726</v>
      </c>
      <c r="C37" s="167">
        <v>528009259</v>
      </c>
      <c r="D37" s="174"/>
      <c r="E37" s="174" t="s">
        <v>690</v>
      </c>
      <c r="F37" s="170">
        <f t="shared" si="0"/>
        <v>0</v>
      </c>
      <c r="G37" s="171"/>
      <c r="H37" s="181"/>
      <c r="I37" s="171"/>
      <c r="J37" s="171"/>
      <c r="K37" s="172">
        <v>6</v>
      </c>
      <c r="L37" s="171"/>
      <c r="M37" s="171">
        <v>2</v>
      </c>
      <c r="N37" s="171">
        <v>2</v>
      </c>
      <c r="O37" s="171">
        <v>2</v>
      </c>
    </row>
    <row r="38" spans="1:15" ht="24">
      <c r="A38" s="174" t="s">
        <v>727</v>
      </c>
      <c r="B38" s="167" t="s">
        <v>728</v>
      </c>
      <c r="C38" s="167">
        <v>528009058</v>
      </c>
      <c r="D38" s="175"/>
      <c r="E38" s="174" t="s">
        <v>690</v>
      </c>
      <c r="F38" s="170">
        <f t="shared" si="0"/>
        <v>8</v>
      </c>
      <c r="G38" s="171"/>
      <c r="H38" s="171"/>
      <c r="I38" s="171">
        <v>8</v>
      </c>
      <c r="J38" s="171"/>
      <c r="K38" s="172">
        <v>7</v>
      </c>
      <c r="L38" s="171"/>
      <c r="M38" s="171"/>
      <c r="N38" s="171">
        <v>4</v>
      </c>
      <c r="O38" s="171">
        <v>3</v>
      </c>
    </row>
    <row r="39" spans="1:15" ht="24">
      <c r="A39" s="174" t="s">
        <v>729</v>
      </c>
      <c r="B39" s="167" t="s">
        <v>730</v>
      </c>
      <c r="C39" s="167">
        <v>528013791</v>
      </c>
      <c r="D39" s="175"/>
      <c r="E39" s="174" t="s">
        <v>690</v>
      </c>
      <c r="F39" s="170">
        <f t="shared" si="0"/>
        <v>0</v>
      </c>
      <c r="G39" s="171"/>
      <c r="H39" s="171"/>
      <c r="I39" s="171"/>
      <c r="J39" s="171"/>
      <c r="K39" s="172">
        <v>17</v>
      </c>
      <c r="L39" s="171"/>
      <c r="M39" s="171">
        <v>3</v>
      </c>
      <c r="N39" s="171">
        <v>8</v>
      </c>
      <c r="O39" s="171">
        <v>6</v>
      </c>
    </row>
    <row r="40" spans="1:15" ht="24">
      <c r="A40" s="167" t="s">
        <v>731</v>
      </c>
      <c r="B40" s="167" t="s">
        <v>730</v>
      </c>
      <c r="C40" s="188">
        <v>528008897</v>
      </c>
      <c r="D40" s="177"/>
      <c r="E40" s="184" t="s">
        <v>690</v>
      </c>
      <c r="F40" s="170">
        <f t="shared" si="0"/>
        <v>0</v>
      </c>
      <c r="G40" s="171"/>
      <c r="H40" s="181"/>
      <c r="I40" s="171"/>
      <c r="J40" s="171"/>
      <c r="K40" s="172">
        <v>8</v>
      </c>
      <c r="L40" s="171"/>
      <c r="M40" s="171"/>
      <c r="N40" s="171">
        <v>2</v>
      </c>
      <c r="O40" s="171">
        <v>6</v>
      </c>
    </row>
    <row r="41" spans="1:15" ht="24">
      <c r="A41" s="167" t="s">
        <v>732</v>
      </c>
      <c r="B41" s="167" t="s">
        <v>733</v>
      </c>
      <c r="C41" s="167">
        <v>528009266</v>
      </c>
      <c r="D41" s="167"/>
      <c r="E41" s="189" t="s">
        <v>690</v>
      </c>
      <c r="F41" s="170">
        <f t="shared" si="0"/>
        <v>0</v>
      </c>
      <c r="G41" s="171"/>
      <c r="H41" s="171"/>
      <c r="I41" s="171"/>
      <c r="J41" s="190"/>
      <c r="K41" s="191">
        <v>8</v>
      </c>
      <c r="L41" s="190"/>
      <c r="M41" s="190"/>
      <c r="N41" s="190">
        <v>2</v>
      </c>
      <c r="O41" s="190">
        <v>6</v>
      </c>
    </row>
    <row r="42" spans="1:15" ht="24">
      <c r="A42" s="167" t="s">
        <v>734</v>
      </c>
      <c r="B42" s="167" t="s">
        <v>735</v>
      </c>
      <c r="C42" s="167">
        <v>528009241</v>
      </c>
      <c r="D42" s="167"/>
      <c r="E42" s="189" t="s">
        <v>690</v>
      </c>
      <c r="F42" s="170">
        <f t="shared" si="0"/>
        <v>0</v>
      </c>
      <c r="G42" s="171"/>
      <c r="H42" s="171"/>
      <c r="I42" s="171"/>
      <c r="J42" s="190"/>
      <c r="K42" s="191">
        <v>6</v>
      </c>
      <c r="L42" s="190"/>
      <c r="M42" s="190"/>
      <c r="N42" s="190"/>
      <c r="O42" s="190">
        <v>6</v>
      </c>
    </row>
    <row r="43" spans="1:15" ht="24">
      <c r="A43" s="167" t="s">
        <v>736</v>
      </c>
      <c r="B43" s="167" t="s">
        <v>737</v>
      </c>
      <c r="C43" s="167">
        <v>528009273</v>
      </c>
      <c r="D43" s="167"/>
      <c r="E43" s="189" t="s">
        <v>690</v>
      </c>
      <c r="F43" s="170">
        <f t="shared" si="0"/>
        <v>0</v>
      </c>
      <c r="G43" s="171"/>
      <c r="H43" s="171"/>
      <c r="I43" s="171"/>
      <c r="J43" s="190"/>
      <c r="K43" s="191">
        <v>5</v>
      </c>
      <c r="L43" s="190"/>
      <c r="M43" s="190">
        <v>1</v>
      </c>
      <c r="N43" s="190">
        <v>1</v>
      </c>
      <c r="O43" s="190">
        <v>3</v>
      </c>
    </row>
    <row r="44" spans="1:15" ht="24">
      <c r="A44" s="167" t="s">
        <v>738</v>
      </c>
      <c r="B44" s="167" t="s">
        <v>733</v>
      </c>
      <c r="C44" s="167">
        <v>528009192</v>
      </c>
      <c r="D44" s="167"/>
      <c r="E44" s="189" t="s">
        <v>690</v>
      </c>
      <c r="F44" s="170">
        <f t="shared" si="0"/>
        <v>0</v>
      </c>
      <c r="G44" s="171"/>
      <c r="H44" s="171"/>
      <c r="I44" s="171"/>
      <c r="J44" s="190"/>
      <c r="K44" s="191">
        <v>6</v>
      </c>
      <c r="L44" s="190"/>
      <c r="M44" s="190"/>
      <c r="N44" s="190">
        <v>2</v>
      </c>
      <c r="O44" s="190">
        <v>4</v>
      </c>
    </row>
    <row r="45" spans="1:15" ht="24">
      <c r="A45" s="167" t="s">
        <v>739</v>
      </c>
      <c r="B45" s="167" t="s">
        <v>733</v>
      </c>
      <c r="C45" s="167">
        <v>528009280</v>
      </c>
      <c r="D45" s="167"/>
      <c r="E45" s="189" t="s">
        <v>690</v>
      </c>
      <c r="F45" s="170">
        <f t="shared" si="0"/>
        <v>0</v>
      </c>
      <c r="G45" s="171"/>
      <c r="H45" s="171"/>
      <c r="I45" s="171"/>
      <c r="J45" s="190"/>
      <c r="K45" s="191">
        <v>9</v>
      </c>
      <c r="L45" s="190"/>
      <c r="M45" s="190"/>
      <c r="N45" s="190">
        <v>5</v>
      </c>
      <c r="O45" s="190">
        <v>4</v>
      </c>
    </row>
    <row r="46" spans="1:15" ht="24">
      <c r="A46" s="167" t="s">
        <v>740</v>
      </c>
      <c r="B46" s="167" t="s">
        <v>741</v>
      </c>
      <c r="C46" s="167">
        <v>528009234</v>
      </c>
      <c r="D46" s="167"/>
      <c r="E46" s="189" t="s">
        <v>690</v>
      </c>
      <c r="F46" s="170">
        <f t="shared" si="0"/>
        <v>0</v>
      </c>
      <c r="G46" s="171"/>
      <c r="H46" s="171"/>
      <c r="I46" s="171"/>
      <c r="J46" s="190"/>
      <c r="K46" s="191">
        <v>6</v>
      </c>
      <c r="L46" s="190"/>
      <c r="M46" s="190"/>
      <c r="N46" s="190">
        <v>2</v>
      </c>
      <c r="O46" s="190">
        <v>4</v>
      </c>
    </row>
    <row r="47" spans="1:15" ht="13.5">
      <c r="A47" s="167" t="s">
        <v>742</v>
      </c>
      <c r="B47" s="167" t="s">
        <v>1515</v>
      </c>
      <c r="C47" s="167">
        <v>51800978554</v>
      </c>
      <c r="D47" s="167"/>
      <c r="E47" s="189" t="s">
        <v>690</v>
      </c>
      <c r="F47" s="170">
        <f t="shared" si="0"/>
        <v>0</v>
      </c>
      <c r="G47" s="171"/>
      <c r="H47" s="171"/>
      <c r="I47" s="171"/>
      <c r="J47" s="190"/>
      <c r="K47" s="191">
        <v>3</v>
      </c>
      <c r="L47" s="190"/>
      <c r="M47" s="190">
        <v>3</v>
      </c>
      <c r="N47" s="190"/>
      <c r="O47" s="190"/>
    </row>
    <row r="48" spans="1:15" ht="13.5">
      <c r="A48" s="167" t="s">
        <v>743</v>
      </c>
      <c r="B48" s="167" t="s">
        <v>744</v>
      </c>
      <c r="C48" s="167">
        <v>518004543930</v>
      </c>
      <c r="D48" s="167"/>
      <c r="E48" s="184" t="s">
        <v>706</v>
      </c>
      <c r="F48" s="170">
        <f t="shared" si="0"/>
        <v>0</v>
      </c>
      <c r="G48" s="171"/>
      <c r="H48" s="171"/>
      <c r="I48" s="171"/>
      <c r="J48" s="190"/>
      <c r="K48" s="191">
        <v>5</v>
      </c>
      <c r="L48" s="190"/>
      <c r="M48" s="190">
        <v>2</v>
      </c>
      <c r="N48" s="190"/>
      <c r="O48" s="190">
        <v>3</v>
      </c>
    </row>
    <row r="49" spans="1:15" ht="24">
      <c r="A49" s="167" t="s">
        <v>745</v>
      </c>
      <c r="B49" s="167" t="s">
        <v>1516</v>
      </c>
      <c r="C49" s="167">
        <v>510008864</v>
      </c>
      <c r="D49" s="192"/>
      <c r="E49" s="193" t="s">
        <v>693</v>
      </c>
      <c r="F49" s="170">
        <f t="shared" si="0"/>
        <v>8</v>
      </c>
      <c r="G49" s="171"/>
      <c r="H49" s="171">
        <v>2</v>
      </c>
      <c r="I49" s="171">
        <v>6</v>
      </c>
      <c r="J49" s="190"/>
      <c r="K49" s="191">
        <v>8</v>
      </c>
      <c r="L49" s="190"/>
      <c r="M49" s="190"/>
      <c r="N49" s="190">
        <v>4</v>
      </c>
      <c r="O49" s="190">
        <v>4</v>
      </c>
    </row>
    <row r="50" spans="1:15" ht="13.5">
      <c r="A50" s="167" t="s">
        <v>746</v>
      </c>
      <c r="B50" s="167" t="s">
        <v>747</v>
      </c>
      <c r="C50" s="167">
        <v>510008198</v>
      </c>
      <c r="D50" s="192"/>
      <c r="E50" s="193" t="s">
        <v>693</v>
      </c>
      <c r="F50" s="170">
        <f t="shared" si="0"/>
        <v>7</v>
      </c>
      <c r="G50" s="171"/>
      <c r="H50" s="171">
        <v>3</v>
      </c>
      <c r="I50" s="171">
        <v>4</v>
      </c>
      <c r="J50" s="190"/>
      <c r="K50" s="191">
        <v>10</v>
      </c>
      <c r="L50" s="190"/>
      <c r="M50" s="190">
        <v>1</v>
      </c>
      <c r="N50" s="190">
        <v>4</v>
      </c>
      <c r="O50" s="190">
        <v>5</v>
      </c>
    </row>
    <row r="51" spans="1:15" ht="27">
      <c r="A51" s="192" t="s">
        <v>748</v>
      </c>
      <c r="B51" s="194" t="s">
        <v>1517</v>
      </c>
      <c r="C51" s="167">
        <v>510008896</v>
      </c>
      <c r="D51" s="192"/>
      <c r="E51" s="193" t="s">
        <v>693</v>
      </c>
      <c r="F51" s="170">
        <f t="shared" si="0"/>
        <v>0</v>
      </c>
      <c r="G51" s="171"/>
      <c r="H51" s="171"/>
      <c r="I51" s="171"/>
      <c r="J51" s="190"/>
      <c r="K51" s="191">
        <v>5</v>
      </c>
      <c r="L51" s="190"/>
      <c r="M51" s="190"/>
      <c r="N51" s="190">
        <v>3</v>
      </c>
      <c r="O51" s="190">
        <v>2</v>
      </c>
    </row>
    <row r="52" spans="1:15" ht="27">
      <c r="A52" s="195" t="s">
        <v>749</v>
      </c>
      <c r="B52" s="194" t="s">
        <v>750</v>
      </c>
      <c r="C52" s="167">
        <v>533016847</v>
      </c>
      <c r="D52" s="192"/>
      <c r="E52" s="193" t="s">
        <v>751</v>
      </c>
      <c r="F52" s="170">
        <f t="shared" si="0"/>
        <v>0</v>
      </c>
      <c r="G52" s="171"/>
      <c r="H52" s="171"/>
      <c r="I52" s="171"/>
      <c r="J52" s="190"/>
      <c r="K52" s="191">
        <v>5</v>
      </c>
      <c r="L52" s="190"/>
      <c r="M52" s="190">
        <v>3</v>
      </c>
      <c r="N52" s="190">
        <v>2</v>
      </c>
      <c r="O52" s="190"/>
    </row>
    <row r="53" spans="1:15" ht="26.25">
      <c r="A53" s="168" t="s">
        <v>752</v>
      </c>
      <c r="B53" s="168" t="s">
        <v>753</v>
      </c>
      <c r="C53" s="196">
        <v>536007858</v>
      </c>
      <c r="D53" s="168"/>
      <c r="E53" s="193" t="s">
        <v>693</v>
      </c>
      <c r="F53" s="170">
        <f t="shared" si="0"/>
        <v>0</v>
      </c>
      <c r="G53" s="190"/>
      <c r="H53" s="190"/>
      <c r="I53" s="171"/>
      <c r="J53" s="190"/>
      <c r="K53" s="191">
        <v>2</v>
      </c>
      <c r="L53" s="190"/>
      <c r="M53" s="190">
        <v>2</v>
      </c>
      <c r="N53" s="190"/>
      <c r="O53" s="190"/>
    </row>
    <row r="54" spans="1:15" ht="24">
      <c r="A54" s="167" t="s">
        <v>754</v>
      </c>
      <c r="B54" s="167" t="s">
        <v>755</v>
      </c>
      <c r="C54" s="190">
        <v>536011886</v>
      </c>
      <c r="D54" s="197"/>
      <c r="E54" s="174" t="s">
        <v>693</v>
      </c>
      <c r="F54" s="170">
        <f t="shared" si="0"/>
        <v>1</v>
      </c>
      <c r="G54" s="171"/>
      <c r="H54" s="171">
        <v>1</v>
      </c>
      <c r="I54" s="171"/>
      <c r="J54" s="190"/>
      <c r="K54" s="191">
        <v>2</v>
      </c>
      <c r="L54" s="190"/>
      <c r="M54" s="190">
        <v>1</v>
      </c>
      <c r="N54" s="190">
        <v>1</v>
      </c>
      <c r="O54" s="190"/>
    </row>
    <row r="55" spans="1:15" ht="24">
      <c r="A55" s="167" t="s">
        <v>756</v>
      </c>
      <c r="B55" s="167" t="s">
        <v>757</v>
      </c>
      <c r="C55" s="167">
        <v>516009039</v>
      </c>
      <c r="D55" s="167"/>
      <c r="E55" s="184">
        <v>43952</v>
      </c>
      <c r="F55" s="170">
        <f t="shared" si="0"/>
        <v>0</v>
      </c>
      <c r="G55" s="171"/>
      <c r="H55" s="171"/>
      <c r="I55" s="171"/>
      <c r="J55" s="190"/>
      <c r="K55" s="191">
        <v>4</v>
      </c>
      <c r="L55" s="190"/>
      <c r="M55" s="190">
        <v>4</v>
      </c>
      <c r="N55" s="190"/>
      <c r="O55" s="190"/>
    </row>
    <row r="56" spans="1:15" ht="24">
      <c r="A56" s="167" t="s">
        <v>1518</v>
      </c>
      <c r="B56" s="167" t="s">
        <v>1519</v>
      </c>
      <c r="C56" s="167">
        <v>547000124</v>
      </c>
      <c r="D56" s="167"/>
      <c r="E56" s="184">
        <v>14977</v>
      </c>
      <c r="F56" s="170">
        <f t="shared" si="0"/>
        <v>47</v>
      </c>
      <c r="G56" s="181"/>
      <c r="H56" s="181">
        <v>47</v>
      </c>
      <c r="I56" s="171"/>
      <c r="J56" s="190"/>
      <c r="K56" s="191"/>
      <c r="L56" s="190"/>
      <c r="M56" s="190"/>
      <c r="N56" s="190"/>
      <c r="O56" s="190"/>
    </row>
    <row r="57" spans="1:15" ht="24">
      <c r="A57" s="167" t="s">
        <v>1520</v>
      </c>
      <c r="B57" s="167" t="s">
        <v>1521</v>
      </c>
      <c r="C57" s="167">
        <v>502001671</v>
      </c>
      <c r="D57" s="167"/>
      <c r="E57" s="184">
        <v>43922</v>
      </c>
      <c r="F57" s="170">
        <f t="shared" si="0"/>
        <v>2</v>
      </c>
      <c r="G57" s="171"/>
      <c r="H57" s="181">
        <v>2</v>
      </c>
      <c r="I57" s="181"/>
      <c r="J57" s="190"/>
      <c r="K57" s="191">
        <v>14</v>
      </c>
      <c r="L57" s="190"/>
      <c r="M57" s="190">
        <v>2</v>
      </c>
      <c r="N57" s="190">
        <v>12</v>
      </c>
      <c r="O57" s="190"/>
    </row>
    <row r="58" spans="1:15" ht="24">
      <c r="A58" s="167" t="s">
        <v>1522</v>
      </c>
      <c r="B58" s="167" t="s">
        <v>1523</v>
      </c>
      <c r="C58" s="167">
        <v>502001819</v>
      </c>
      <c r="D58" s="167"/>
      <c r="E58" s="184">
        <v>43922</v>
      </c>
      <c r="F58" s="170">
        <f t="shared" si="0"/>
        <v>9</v>
      </c>
      <c r="G58" s="171"/>
      <c r="H58" s="181"/>
      <c r="I58" s="181">
        <v>9</v>
      </c>
      <c r="J58" s="190"/>
      <c r="K58" s="191">
        <v>17</v>
      </c>
      <c r="L58" s="190"/>
      <c r="M58" s="190">
        <v>1</v>
      </c>
      <c r="N58" s="190">
        <v>16</v>
      </c>
      <c r="O58" s="190"/>
    </row>
    <row r="59" spans="1:15" ht="24">
      <c r="A59" s="167" t="s">
        <v>1524</v>
      </c>
      <c r="B59" s="167" t="s">
        <v>1525</v>
      </c>
      <c r="C59" s="167">
        <v>502001858</v>
      </c>
      <c r="D59" s="167"/>
      <c r="E59" s="184">
        <v>43922</v>
      </c>
      <c r="F59" s="170">
        <f t="shared" si="0"/>
        <v>1</v>
      </c>
      <c r="G59" s="171"/>
      <c r="H59" s="171"/>
      <c r="I59" s="171">
        <v>1</v>
      </c>
      <c r="J59" s="171"/>
      <c r="K59" s="172"/>
      <c r="L59" s="171"/>
      <c r="M59" s="171"/>
      <c r="N59" s="171"/>
      <c r="O59" s="171"/>
    </row>
    <row r="60" spans="1:15" ht="24">
      <c r="A60" s="167" t="s">
        <v>1526</v>
      </c>
      <c r="B60" s="167" t="s">
        <v>867</v>
      </c>
      <c r="C60" s="167">
        <v>502001625</v>
      </c>
      <c r="D60" s="167"/>
      <c r="E60" s="184">
        <v>43922</v>
      </c>
      <c r="F60" s="170">
        <f t="shared" si="0"/>
        <v>0</v>
      </c>
      <c r="G60" s="171"/>
      <c r="H60" s="171"/>
      <c r="I60" s="171"/>
      <c r="J60" s="171"/>
      <c r="K60" s="172"/>
      <c r="L60" s="171"/>
      <c r="M60" s="171"/>
      <c r="N60" s="171"/>
      <c r="O60" s="171"/>
    </row>
    <row r="61" spans="1:15" ht="30.75" customHeight="1">
      <c r="A61" s="174" t="s">
        <v>1527</v>
      </c>
      <c r="B61" s="167" t="s">
        <v>1528</v>
      </c>
      <c r="C61" s="167">
        <v>502001720</v>
      </c>
      <c r="D61" s="174"/>
      <c r="E61" s="184">
        <v>43922</v>
      </c>
      <c r="F61" s="170">
        <f t="shared" si="0"/>
        <v>3</v>
      </c>
      <c r="G61" s="171"/>
      <c r="H61" s="171">
        <v>1</v>
      </c>
      <c r="I61" s="171">
        <v>2</v>
      </c>
      <c r="J61" s="171"/>
      <c r="K61" s="172"/>
      <c r="L61" s="171"/>
      <c r="M61" s="171"/>
      <c r="N61" s="171"/>
      <c r="O61" s="171"/>
    </row>
    <row r="62" spans="1:15" ht="24">
      <c r="A62" s="167" t="s">
        <v>1529</v>
      </c>
      <c r="B62" s="167" t="s">
        <v>1530</v>
      </c>
      <c r="C62" s="167">
        <v>502001713</v>
      </c>
      <c r="D62" s="167"/>
      <c r="E62" s="189">
        <v>43922</v>
      </c>
      <c r="F62" s="170">
        <f t="shared" si="0"/>
        <v>0</v>
      </c>
      <c r="G62" s="171"/>
      <c r="H62" s="171"/>
      <c r="I62" s="171"/>
      <c r="J62" s="171"/>
      <c r="K62" s="172"/>
      <c r="L62" s="171"/>
      <c r="M62" s="179"/>
      <c r="N62" s="171"/>
      <c r="O62" s="179"/>
    </row>
    <row r="63" spans="1:15" ht="24">
      <c r="A63" s="167" t="s">
        <v>1531</v>
      </c>
      <c r="B63" s="167" t="s">
        <v>1532</v>
      </c>
      <c r="C63" s="167">
        <v>502004337</v>
      </c>
      <c r="D63" s="167"/>
      <c r="E63" s="189">
        <v>43922</v>
      </c>
      <c r="F63" s="170">
        <f t="shared" si="0"/>
        <v>5</v>
      </c>
      <c r="G63" s="171"/>
      <c r="H63" s="181"/>
      <c r="I63" s="171">
        <v>5</v>
      </c>
      <c r="J63" s="171"/>
      <c r="K63" s="172"/>
      <c r="L63" s="171"/>
      <c r="M63" s="179"/>
      <c r="N63" s="171"/>
      <c r="O63" s="179"/>
    </row>
    <row r="64" spans="1:15" ht="24">
      <c r="A64" s="167" t="s">
        <v>1533</v>
      </c>
      <c r="B64" s="167" t="s">
        <v>1534</v>
      </c>
      <c r="C64" s="167">
        <v>502001738</v>
      </c>
      <c r="D64" s="167"/>
      <c r="E64" s="189">
        <v>43922</v>
      </c>
      <c r="F64" s="170">
        <f t="shared" si="0"/>
        <v>0</v>
      </c>
      <c r="G64" s="171"/>
      <c r="H64" s="181"/>
      <c r="I64" s="171"/>
      <c r="J64" s="171"/>
      <c r="K64" s="172"/>
      <c r="L64" s="171"/>
      <c r="M64" s="179"/>
      <c r="N64" s="171"/>
      <c r="O64" s="179"/>
    </row>
    <row r="65" spans="1:15" ht="24">
      <c r="A65" s="178" t="s">
        <v>1535</v>
      </c>
      <c r="B65" s="178" t="s">
        <v>1536</v>
      </c>
      <c r="C65" s="167">
        <v>502001657</v>
      </c>
      <c r="D65" s="177"/>
      <c r="E65" s="189">
        <v>18264</v>
      </c>
      <c r="F65" s="170">
        <f t="shared" si="0"/>
        <v>1</v>
      </c>
      <c r="G65" s="171"/>
      <c r="H65" s="181">
        <v>1</v>
      </c>
      <c r="I65" s="171"/>
      <c r="J65" s="171"/>
      <c r="K65" s="172"/>
      <c r="L65" s="171"/>
      <c r="M65" s="179"/>
      <c r="N65" s="171"/>
      <c r="O65" s="179"/>
    </row>
    <row r="66" spans="1:15" ht="24">
      <c r="A66" s="178" t="s">
        <v>1537</v>
      </c>
      <c r="B66" s="178" t="s">
        <v>1538</v>
      </c>
      <c r="C66" s="167">
        <v>502001833</v>
      </c>
      <c r="D66" s="177"/>
      <c r="E66" s="189">
        <v>43922</v>
      </c>
      <c r="F66" s="170">
        <f t="shared" si="0"/>
        <v>0</v>
      </c>
      <c r="G66" s="171"/>
      <c r="H66" s="181"/>
      <c r="I66" s="171"/>
      <c r="J66" s="171"/>
      <c r="K66" s="172"/>
      <c r="L66" s="171"/>
      <c r="M66" s="179"/>
      <c r="N66" s="171"/>
      <c r="O66" s="179"/>
    </row>
    <row r="67" spans="1:15" ht="22.5">
      <c r="A67" s="178" t="s">
        <v>1539</v>
      </c>
      <c r="B67" s="178" t="s">
        <v>1540</v>
      </c>
      <c r="C67" s="167">
        <v>502004062</v>
      </c>
      <c r="D67" s="177" t="s">
        <v>1541</v>
      </c>
      <c r="E67" s="189">
        <v>43922</v>
      </c>
      <c r="F67" s="170">
        <f t="shared" si="0"/>
        <v>0</v>
      </c>
      <c r="G67" s="171"/>
      <c r="H67" s="181"/>
      <c r="I67" s="171"/>
      <c r="J67" s="171"/>
      <c r="K67" s="172"/>
      <c r="L67" s="171"/>
      <c r="M67" s="179"/>
      <c r="N67" s="171"/>
      <c r="O67" s="179"/>
    </row>
    <row r="68" spans="1:15" ht="12.75">
      <c r="A68" s="178" t="s">
        <v>1542</v>
      </c>
      <c r="B68" s="178" t="s">
        <v>1543</v>
      </c>
      <c r="C68" s="167">
        <v>502001791</v>
      </c>
      <c r="D68" s="177"/>
      <c r="E68" s="189">
        <v>43922</v>
      </c>
      <c r="F68" s="170">
        <f t="shared" si="0"/>
        <v>0</v>
      </c>
      <c r="G68" s="171"/>
      <c r="H68" s="181"/>
      <c r="I68" s="171"/>
      <c r="J68" s="171"/>
      <c r="K68" s="172"/>
      <c r="L68" s="171"/>
      <c r="M68" s="179"/>
      <c r="N68" s="171"/>
      <c r="O68" s="179"/>
    </row>
    <row r="69" spans="1:15" ht="12.75">
      <c r="A69" s="178" t="s">
        <v>1544</v>
      </c>
      <c r="B69" s="178" t="s">
        <v>1545</v>
      </c>
      <c r="C69" s="167">
        <v>502001745</v>
      </c>
      <c r="D69" s="177"/>
      <c r="E69" s="189">
        <v>43922</v>
      </c>
      <c r="F69" s="170">
        <f t="shared" si="0"/>
        <v>0</v>
      </c>
      <c r="G69" s="171"/>
      <c r="H69" s="181"/>
      <c r="I69" s="181"/>
      <c r="J69" s="181"/>
      <c r="K69" s="172"/>
      <c r="L69" s="171"/>
      <c r="M69" s="179"/>
      <c r="N69" s="171"/>
      <c r="O69" s="179"/>
    </row>
    <row r="70" spans="1:15" ht="12.75">
      <c r="A70" s="178" t="s">
        <v>1546</v>
      </c>
      <c r="B70" s="178" t="s">
        <v>1547</v>
      </c>
      <c r="C70" s="167">
        <v>502001689</v>
      </c>
      <c r="D70" s="177"/>
      <c r="E70" s="189">
        <v>43922</v>
      </c>
      <c r="F70" s="170">
        <f t="shared" si="0"/>
        <v>0</v>
      </c>
      <c r="G70" s="171"/>
      <c r="H70" s="181"/>
      <c r="I70" s="171"/>
      <c r="J70" s="171"/>
      <c r="K70" s="172"/>
      <c r="L70" s="171"/>
      <c r="M70" s="179"/>
      <c r="N70" s="171"/>
      <c r="O70" s="179"/>
    </row>
    <row r="71" spans="1:15" ht="33.75">
      <c r="A71" s="178" t="s">
        <v>1548</v>
      </c>
      <c r="B71" s="178" t="s">
        <v>1549</v>
      </c>
      <c r="C71" s="167">
        <v>50201350511</v>
      </c>
      <c r="D71" s="177" t="s">
        <v>1550</v>
      </c>
      <c r="E71" s="189">
        <v>43922</v>
      </c>
      <c r="F71" s="170">
        <f t="shared" si="0"/>
        <v>1</v>
      </c>
      <c r="G71" s="171"/>
      <c r="H71" s="181">
        <v>1</v>
      </c>
      <c r="I71" s="171"/>
      <c r="J71" s="171"/>
      <c r="K71" s="172"/>
      <c r="L71" s="171"/>
      <c r="M71" s="179"/>
      <c r="N71" s="171"/>
      <c r="O71" s="179"/>
    </row>
    <row r="72" spans="1:15" ht="24">
      <c r="A72" s="178" t="s">
        <v>1551</v>
      </c>
      <c r="B72" s="178" t="s">
        <v>1552</v>
      </c>
      <c r="C72" s="167">
        <v>50800379809</v>
      </c>
      <c r="D72" s="177"/>
      <c r="E72" s="189">
        <v>43922</v>
      </c>
      <c r="F72" s="170">
        <f t="shared" si="0"/>
        <v>0</v>
      </c>
      <c r="G72" s="171"/>
      <c r="H72" s="181"/>
      <c r="I72" s="171"/>
      <c r="J72" s="171"/>
      <c r="K72" s="172"/>
      <c r="L72" s="171"/>
      <c r="M72" s="179"/>
      <c r="N72" s="171"/>
      <c r="O72" s="179"/>
    </row>
    <row r="73" spans="1:15" ht="24">
      <c r="A73" s="178" t="s">
        <v>1553</v>
      </c>
      <c r="B73" s="178" t="s">
        <v>932</v>
      </c>
      <c r="C73" s="167">
        <v>516001086</v>
      </c>
      <c r="D73" s="177"/>
      <c r="E73" s="189">
        <v>14977</v>
      </c>
      <c r="F73" s="170">
        <f t="shared" si="0"/>
        <v>0</v>
      </c>
      <c r="G73" s="171"/>
      <c r="H73" s="171"/>
      <c r="I73" s="171"/>
      <c r="J73" s="181"/>
      <c r="K73" s="172"/>
      <c r="L73" s="171"/>
      <c r="M73" s="179"/>
      <c r="N73" s="171"/>
      <c r="O73" s="179"/>
    </row>
    <row r="74" spans="1:15" ht="24">
      <c r="A74" s="178" t="s">
        <v>1554</v>
      </c>
      <c r="B74" s="178" t="s">
        <v>1555</v>
      </c>
      <c r="C74" s="167">
        <v>53402905215</v>
      </c>
      <c r="D74" s="177"/>
      <c r="E74" s="189">
        <v>43922</v>
      </c>
      <c r="F74" s="170">
        <f t="shared" si="0"/>
        <v>0</v>
      </c>
      <c r="G74" s="171"/>
      <c r="H74" s="181"/>
      <c r="I74" s="171"/>
      <c r="J74" s="171"/>
      <c r="K74" s="172"/>
      <c r="L74" s="171"/>
      <c r="M74" s="179"/>
      <c r="N74" s="171"/>
      <c r="O74" s="179"/>
    </row>
    <row r="75" spans="1:15" ht="24">
      <c r="A75" s="178" t="s">
        <v>1556</v>
      </c>
      <c r="B75" s="178" t="s">
        <v>1557</v>
      </c>
      <c r="C75" s="167">
        <v>53408290342</v>
      </c>
      <c r="D75" s="177"/>
      <c r="E75" s="189">
        <v>43922</v>
      </c>
      <c r="F75" s="170">
        <f aca="true" t="shared" si="1" ref="F75:F138">H75+I75+J75</f>
        <v>0</v>
      </c>
      <c r="G75" s="171"/>
      <c r="H75" s="181"/>
      <c r="I75" s="171"/>
      <c r="J75" s="171"/>
      <c r="K75" s="172"/>
      <c r="L75" s="171"/>
      <c r="M75" s="179"/>
      <c r="N75" s="171"/>
      <c r="O75" s="179"/>
    </row>
    <row r="76" spans="1:15" ht="24">
      <c r="A76" s="178" t="s">
        <v>1558</v>
      </c>
      <c r="B76" s="178" t="s">
        <v>1559</v>
      </c>
      <c r="C76" s="167">
        <v>53402514980</v>
      </c>
      <c r="D76" s="177"/>
      <c r="E76" s="189">
        <v>43922</v>
      </c>
      <c r="F76" s="170">
        <f t="shared" si="1"/>
        <v>0</v>
      </c>
      <c r="G76" s="171"/>
      <c r="H76" s="181"/>
      <c r="I76" s="171"/>
      <c r="J76" s="171"/>
      <c r="K76" s="172"/>
      <c r="L76" s="171"/>
      <c r="M76" s="179"/>
      <c r="N76" s="171"/>
      <c r="O76" s="179"/>
    </row>
    <row r="77" spans="1:15" ht="24">
      <c r="A77" s="173" t="s">
        <v>1560</v>
      </c>
      <c r="B77" s="173" t="s">
        <v>1561</v>
      </c>
      <c r="C77" s="167">
        <v>54400028264</v>
      </c>
      <c r="D77" s="175"/>
      <c r="E77" s="198">
        <v>43922</v>
      </c>
      <c r="F77" s="170">
        <f t="shared" si="1"/>
        <v>0</v>
      </c>
      <c r="G77" s="171"/>
      <c r="H77" s="181"/>
      <c r="I77" s="171"/>
      <c r="J77" s="171"/>
      <c r="K77" s="172"/>
      <c r="L77" s="171"/>
      <c r="M77" s="179"/>
      <c r="N77" s="171"/>
      <c r="O77" s="179"/>
    </row>
    <row r="78" spans="1:15" ht="24">
      <c r="A78" s="178" t="s">
        <v>1562</v>
      </c>
      <c r="B78" s="178" t="s">
        <v>1563</v>
      </c>
      <c r="C78" s="167">
        <v>53413196923</v>
      </c>
      <c r="D78" s="177"/>
      <c r="E78" s="189">
        <v>43922</v>
      </c>
      <c r="F78" s="170">
        <f t="shared" si="1"/>
        <v>0</v>
      </c>
      <c r="G78" s="171"/>
      <c r="H78" s="181"/>
      <c r="I78" s="171"/>
      <c r="J78" s="171"/>
      <c r="K78" s="172"/>
      <c r="L78" s="171"/>
      <c r="M78" s="179"/>
      <c r="N78" s="171"/>
      <c r="O78" s="179"/>
    </row>
    <row r="79" spans="1:15" ht="24">
      <c r="A79" s="178" t="s">
        <v>1564</v>
      </c>
      <c r="B79" s="178" t="s">
        <v>1565</v>
      </c>
      <c r="C79" s="167">
        <v>53400112884</v>
      </c>
      <c r="D79" s="177"/>
      <c r="E79" s="189">
        <v>43922</v>
      </c>
      <c r="F79" s="170">
        <f t="shared" si="1"/>
        <v>0</v>
      </c>
      <c r="G79" s="171"/>
      <c r="H79" s="181"/>
      <c r="I79" s="181"/>
      <c r="J79" s="181"/>
      <c r="K79" s="172"/>
      <c r="L79" s="171"/>
      <c r="M79" s="179"/>
      <c r="N79" s="171"/>
      <c r="O79" s="179"/>
    </row>
    <row r="80" spans="1:15" ht="24">
      <c r="A80" s="178" t="s">
        <v>1566</v>
      </c>
      <c r="B80" s="178" t="s">
        <v>1567</v>
      </c>
      <c r="C80" s="167">
        <v>53400021316</v>
      </c>
      <c r="D80" s="177"/>
      <c r="E80" s="189">
        <v>43922</v>
      </c>
      <c r="F80" s="170">
        <f t="shared" si="1"/>
        <v>0</v>
      </c>
      <c r="G80" s="171"/>
      <c r="H80" s="181"/>
      <c r="I80" s="171"/>
      <c r="J80" s="171"/>
      <c r="K80" s="172"/>
      <c r="L80" s="171"/>
      <c r="M80" s="179"/>
      <c r="N80" s="171"/>
      <c r="O80" s="179"/>
    </row>
    <row r="81" spans="1:15" ht="24">
      <c r="A81" s="178" t="s">
        <v>1568</v>
      </c>
      <c r="B81" s="178" t="s">
        <v>1569</v>
      </c>
      <c r="C81" s="167">
        <v>53401937905</v>
      </c>
      <c r="D81" s="177"/>
      <c r="E81" s="189">
        <v>43922</v>
      </c>
      <c r="F81" s="170">
        <f t="shared" si="1"/>
        <v>0</v>
      </c>
      <c r="G81" s="171"/>
      <c r="H81" s="181"/>
      <c r="I81" s="171"/>
      <c r="J81" s="171"/>
      <c r="K81" s="172"/>
      <c r="L81" s="171"/>
      <c r="M81" s="179"/>
      <c r="N81" s="171"/>
      <c r="O81" s="179"/>
    </row>
    <row r="82" spans="1:15" ht="24">
      <c r="A82" s="178" t="s">
        <v>1570</v>
      </c>
      <c r="B82" s="178" t="s">
        <v>1571</v>
      </c>
      <c r="C82" s="167">
        <v>53414210472</v>
      </c>
      <c r="D82" s="177"/>
      <c r="E82" s="189">
        <v>43922</v>
      </c>
      <c r="F82" s="170">
        <f t="shared" si="1"/>
        <v>0</v>
      </c>
      <c r="G82" s="171"/>
      <c r="H82" s="181"/>
      <c r="I82" s="171"/>
      <c r="J82" s="171"/>
      <c r="K82" s="172"/>
      <c r="L82" s="171"/>
      <c r="M82" s="179"/>
      <c r="N82" s="171"/>
      <c r="O82" s="179"/>
    </row>
    <row r="83" spans="1:15" ht="12.75">
      <c r="A83" s="167" t="s">
        <v>1572</v>
      </c>
      <c r="B83" s="174" t="s">
        <v>1573</v>
      </c>
      <c r="C83" s="188">
        <v>533016847</v>
      </c>
      <c r="D83" s="175"/>
      <c r="E83" s="200">
        <v>14977</v>
      </c>
      <c r="F83" s="170">
        <f t="shared" si="1"/>
        <v>0</v>
      </c>
      <c r="G83" s="171"/>
      <c r="H83" s="181"/>
      <c r="I83" s="171"/>
      <c r="J83" s="171"/>
      <c r="K83" s="172"/>
      <c r="L83" s="171"/>
      <c r="M83" s="171"/>
      <c r="N83" s="171"/>
      <c r="O83" s="171"/>
    </row>
    <row r="84" spans="1:15" ht="12.75">
      <c r="A84" s="167" t="s">
        <v>1574</v>
      </c>
      <c r="B84" s="167" t="s">
        <v>1575</v>
      </c>
      <c r="C84" s="188">
        <v>52307035295</v>
      </c>
      <c r="D84" s="177"/>
      <c r="E84" s="184" t="s">
        <v>706</v>
      </c>
      <c r="F84" s="170">
        <f t="shared" si="1"/>
        <v>0</v>
      </c>
      <c r="G84" s="171"/>
      <c r="H84" s="181"/>
      <c r="I84" s="171"/>
      <c r="J84" s="171"/>
      <c r="K84" s="172"/>
      <c r="L84" s="171"/>
      <c r="M84" s="171"/>
      <c r="N84" s="171"/>
      <c r="O84" s="171"/>
    </row>
    <row r="85" spans="1:15" ht="12.75">
      <c r="A85" s="167" t="s">
        <v>1576</v>
      </c>
      <c r="B85" s="167" t="s">
        <v>1577</v>
      </c>
      <c r="C85" s="188"/>
      <c r="D85" s="177"/>
      <c r="E85" s="184"/>
      <c r="F85" s="170">
        <f t="shared" si="1"/>
        <v>0</v>
      </c>
      <c r="G85" s="171"/>
      <c r="H85" s="181"/>
      <c r="I85" s="171"/>
      <c r="J85" s="171"/>
      <c r="K85" s="172"/>
      <c r="L85" s="171"/>
      <c r="M85" s="171"/>
      <c r="N85" s="171"/>
      <c r="O85" s="171"/>
    </row>
    <row r="86" spans="1:15" ht="24">
      <c r="A86" s="167" t="s">
        <v>1578</v>
      </c>
      <c r="B86" s="167" t="s">
        <v>1579</v>
      </c>
      <c r="C86" s="167">
        <v>52348898357</v>
      </c>
      <c r="D86" s="177"/>
      <c r="E86" s="184" t="s">
        <v>706</v>
      </c>
      <c r="F86" s="170">
        <f t="shared" si="1"/>
        <v>0</v>
      </c>
      <c r="G86" s="171"/>
      <c r="H86" s="171"/>
      <c r="I86" s="171"/>
      <c r="J86" s="181"/>
      <c r="K86" s="172"/>
      <c r="L86" s="171"/>
      <c r="M86" s="171"/>
      <c r="N86" s="171"/>
      <c r="O86" s="171"/>
    </row>
    <row r="87" spans="1:15" ht="24">
      <c r="A87" s="167" t="s">
        <v>1580</v>
      </c>
      <c r="B87" s="167" t="s">
        <v>1464</v>
      </c>
      <c r="C87" s="167">
        <v>52701931765</v>
      </c>
      <c r="D87" s="177"/>
      <c r="E87" s="184">
        <v>14977</v>
      </c>
      <c r="F87" s="170">
        <f t="shared" si="1"/>
        <v>0</v>
      </c>
      <c r="G87" s="171"/>
      <c r="H87" s="171"/>
      <c r="I87" s="171"/>
      <c r="J87" s="181"/>
      <c r="K87" s="172"/>
      <c r="L87" s="171"/>
      <c r="M87" s="171"/>
      <c r="N87" s="171"/>
      <c r="O87" s="171"/>
    </row>
    <row r="88" spans="1:15" ht="24">
      <c r="A88" s="167" t="s">
        <v>1581</v>
      </c>
      <c r="B88" s="167" t="s">
        <v>1464</v>
      </c>
      <c r="C88" s="167">
        <v>52701028602</v>
      </c>
      <c r="D88" s="177"/>
      <c r="E88" s="184">
        <v>14977</v>
      </c>
      <c r="F88" s="170">
        <f t="shared" si="1"/>
        <v>0</v>
      </c>
      <c r="G88" s="171"/>
      <c r="H88" s="171"/>
      <c r="I88" s="171"/>
      <c r="J88" s="171"/>
      <c r="K88" s="172"/>
      <c r="L88" s="171"/>
      <c r="M88" s="171"/>
      <c r="N88" s="171"/>
      <c r="O88" s="171"/>
    </row>
    <row r="89" spans="1:15" ht="24">
      <c r="A89" s="167" t="s">
        <v>1582</v>
      </c>
      <c r="B89" s="167" t="s">
        <v>1583</v>
      </c>
      <c r="C89" s="167">
        <v>523014417</v>
      </c>
      <c r="D89" s="177"/>
      <c r="E89" s="184">
        <v>17168</v>
      </c>
      <c r="F89" s="170">
        <f t="shared" si="1"/>
        <v>34</v>
      </c>
      <c r="G89" s="171"/>
      <c r="H89" s="171">
        <v>34</v>
      </c>
      <c r="I89" s="171"/>
      <c r="J89" s="171"/>
      <c r="K89" s="172"/>
      <c r="L89" s="171"/>
      <c r="M89" s="171"/>
      <c r="N89" s="171"/>
      <c r="O89" s="171"/>
    </row>
    <row r="90" spans="1:15" ht="24">
      <c r="A90" s="167" t="s">
        <v>1584</v>
      </c>
      <c r="B90" s="167" t="s">
        <v>1585</v>
      </c>
      <c r="C90" s="167">
        <v>560027460</v>
      </c>
      <c r="D90" s="177"/>
      <c r="E90" s="184">
        <v>14977</v>
      </c>
      <c r="F90" s="170">
        <f t="shared" si="1"/>
        <v>12</v>
      </c>
      <c r="G90" s="171"/>
      <c r="H90" s="171"/>
      <c r="I90" s="171">
        <v>12</v>
      </c>
      <c r="J90" s="181"/>
      <c r="K90" s="172"/>
      <c r="L90" s="171"/>
      <c r="M90" s="171"/>
      <c r="N90" s="171"/>
      <c r="O90" s="171"/>
    </row>
    <row r="91" spans="1:15" ht="24">
      <c r="A91" s="167" t="s">
        <v>1586</v>
      </c>
      <c r="B91" s="167" t="s">
        <v>901</v>
      </c>
      <c r="C91" s="167">
        <v>504007823</v>
      </c>
      <c r="D91" s="177"/>
      <c r="E91" s="184">
        <v>14977</v>
      </c>
      <c r="F91" s="170">
        <f t="shared" si="1"/>
        <v>19</v>
      </c>
      <c r="G91" s="171"/>
      <c r="H91" s="171"/>
      <c r="I91" s="171">
        <v>19</v>
      </c>
      <c r="J91" s="171"/>
      <c r="K91" s="172"/>
      <c r="L91" s="171"/>
      <c r="M91" s="171"/>
      <c r="N91" s="171"/>
      <c r="O91" s="171"/>
    </row>
    <row r="92" spans="1:15" ht="24">
      <c r="A92" s="167" t="s">
        <v>1587</v>
      </c>
      <c r="B92" s="167" t="s">
        <v>1588</v>
      </c>
      <c r="C92" s="167">
        <v>55200583590</v>
      </c>
      <c r="D92" s="177"/>
      <c r="E92" s="184">
        <v>14977</v>
      </c>
      <c r="F92" s="170">
        <f t="shared" si="1"/>
        <v>2</v>
      </c>
      <c r="G92" s="171"/>
      <c r="H92" s="171">
        <v>2</v>
      </c>
      <c r="I92" s="171"/>
      <c r="J92" s="171"/>
      <c r="K92" s="172"/>
      <c r="L92" s="171"/>
      <c r="M92" s="171"/>
      <c r="N92" s="171"/>
      <c r="O92" s="171"/>
    </row>
    <row r="93" spans="1:15" ht="24">
      <c r="A93" s="167" t="s">
        <v>1589</v>
      </c>
      <c r="B93" s="167" t="s">
        <v>1590</v>
      </c>
      <c r="C93" s="167">
        <v>55201094835</v>
      </c>
      <c r="D93" s="177"/>
      <c r="E93" s="184">
        <v>14977</v>
      </c>
      <c r="F93" s="170">
        <f t="shared" si="1"/>
        <v>2</v>
      </c>
      <c r="G93" s="171"/>
      <c r="H93" s="171">
        <v>2</v>
      </c>
      <c r="I93" s="171"/>
      <c r="J93" s="171"/>
      <c r="K93" s="172"/>
      <c r="L93" s="171"/>
      <c r="M93" s="171"/>
      <c r="N93" s="171"/>
      <c r="O93" s="171"/>
    </row>
    <row r="94" spans="1:15" ht="36">
      <c r="A94" s="167" t="s">
        <v>1591</v>
      </c>
      <c r="B94" s="167" t="s">
        <v>1592</v>
      </c>
      <c r="C94" s="167">
        <v>55201075504</v>
      </c>
      <c r="D94" s="177"/>
      <c r="E94" s="184">
        <v>14977</v>
      </c>
      <c r="F94" s="170">
        <f t="shared" si="1"/>
        <v>2</v>
      </c>
      <c r="G94" s="171"/>
      <c r="H94" s="171">
        <v>2</v>
      </c>
      <c r="I94" s="171"/>
      <c r="J94" s="171"/>
      <c r="K94" s="172"/>
      <c r="L94" s="171"/>
      <c r="M94" s="171"/>
      <c r="N94" s="171"/>
      <c r="O94" s="171"/>
    </row>
    <row r="95" spans="1:15" ht="24">
      <c r="A95" s="167" t="s">
        <v>1593</v>
      </c>
      <c r="B95" s="167" t="s">
        <v>1594</v>
      </c>
      <c r="C95" s="167">
        <v>55200662933</v>
      </c>
      <c r="D95" s="177"/>
      <c r="E95" s="184">
        <v>14977</v>
      </c>
      <c r="F95" s="170">
        <f t="shared" si="1"/>
        <v>2</v>
      </c>
      <c r="G95" s="171"/>
      <c r="H95" s="171">
        <v>2</v>
      </c>
      <c r="I95" s="171"/>
      <c r="J95" s="171"/>
      <c r="K95" s="172"/>
      <c r="L95" s="171"/>
      <c r="M95" s="171"/>
      <c r="N95" s="171"/>
      <c r="O95" s="171"/>
    </row>
    <row r="96" spans="1:15" ht="24">
      <c r="A96" s="167" t="s">
        <v>1595</v>
      </c>
      <c r="B96" s="167" t="s">
        <v>1596</v>
      </c>
      <c r="C96" s="167">
        <v>55201243300</v>
      </c>
      <c r="D96" s="177"/>
      <c r="E96" s="184">
        <v>14977</v>
      </c>
      <c r="F96" s="170">
        <f t="shared" si="1"/>
        <v>2</v>
      </c>
      <c r="G96" s="171"/>
      <c r="H96" s="171">
        <v>2</v>
      </c>
      <c r="I96" s="171"/>
      <c r="J96" s="171"/>
      <c r="K96" s="172"/>
      <c r="L96" s="171"/>
      <c r="M96" s="171"/>
      <c r="N96" s="171"/>
      <c r="O96" s="171"/>
    </row>
    <row r="97" spans="1:15" ht="24">
      <c r="A97" s="167" t="s">
        <v>1597</v>
      </c>
      <c r="B97" s="167" t="s">
        <v>1594</v>
      </c>
      <c r="C97" s="167">
        <v>55201346024</v>
      </c>
      <c r="D97" s="177"/>
      <c r="E97" s="184">
        <v>14977</v>
      </c>
      <c r="F97" s="170">
        <f t="shared" si="1"/>
        <v>2</v>
      </c>
      <c r="G97" s="171"/>
      <c r="H97" s="171"/>
      <c r="I97" s="171">
        <v>2</v>
      </c>
      <c r="J97" s="171"/>
      <c r="K97" s="172"/>
      <c r="L97" s="171"/>
      <c r="M97" s="171"/>
      <c r="N97" s="171"/>
      <c r="O97" s="171"/>
    </row>
    <row r="98" spans="1:15" ht="24">
      <c r="A98" s="167" t="s">
        <v>1598</v>
      </c>
      <c r="B98" s="167" t="s">
        <v>1594</v>
      </c>
      <c r="C98" s="167">
        <v>55201147269</v>
      </c>
      <c r="D98" s="177"/>
      <c r="E98" s="184">
        <v>14977</v>
      </c>
      <c r="F98" s="170">
        <f t="shared" si="1"/>
        <v>2</v>
      </c>
      <c r="G98" s="171"/>
      <c r="H98" s="171"/>
      <c r="I98" s="171">
        <v>2</v>
      </c>
      <c r="J98" s="171"/>
      <c r="K98" s="172"/>
      <c r="L98" s="171"/>
      <c r="M98" s="171"/>
      <c r="N98" s="171"/>
      <c r="O98" s="171"/>
    </row>
    <row r="99" spans="1:15" ht="48">
      <c r="A99" s="167" t="s">
        <v>1599</v>
      </c>
      <c r="B99" s="167" t="s">
        <v>1600</v>
      </c>
      <c r="C99" s="167">
        <v>50501302205</v>
      </c>
      <c r="D99" s="177"/>
      <c r="E99" s="184">
        <v>14977</v>
      </c>
      <c r="F99" s="170">
        <f t="shared" si="1"/>
        <v>2</v>
      </c>
      <c r="G99" s="171"/>
      <c r="H99" s="171"/>
      <c r="I99" s="171">
        <v>2</v>
      </c>
      <c r="J99" s="171"/>
      <c r="K99" s="172"/>
      <c r="L99" s="171"/>
      <c r="M99" s="171"/>
      <c r="N99" s="171"/>
      <c r="O99" s="171"/>
    </row>
    <row r="100" spans="1:15" ht="24">
      <c r="A100" s="167" t="s">
        <v>1601</v>
      </c>
      <c r="B100" s="167" t="s">
        <v>1602</v>
      </c>
      <c r="C100" s="188">
        <v>50500027323</v>
      </c>
      <c r="D100" s="177"/>
      <c r="E100" s="184">
        <v>14977</v>
      </c>
      <c r="F100" s="170">
        <f t="shared" si="1"/>
        <v>2</v>
      </c>
      <c r="G100" s="171"/>
      <c r="H100" s="171"/>
      <c r="I100" s="171">
        <v>2</v>
      </c>
      <c r="J100" s="171"/>
      <c r="K100" s="172"/>
      <c r="L100" s="171"/>
      <c r="M100" s="171"/>
      <c r="N100" s="171"/>
      <c r="O100" s="171"/>
    </row>
    <row r="101" spans="1:15" ht="24">
      <c r="A101" s="167" t="s">
        <v>1603</v>
      </c>
      <c r="B101" s="167" t="s">
        <v>1604</v>
      </c>
      <c r="C101" s="188">
        <v>50708334394</v>
      </c>
      <c r="D101" s="177"/>
      <c r="E101" s="184">
        <v>14977</v>
      </c>
      <c r="F101" s="170">
        <f t="shared" si="1"/>
        <v>2</v>
      </c>
      <c r="G101" s="171"/>
      <c r="H101" s="171">
        <v>2</v>
      </c>
      <c r="I101" s="171"/>
      <c r="J101" s="171"/>
      <c r="K101" s="172"/>
      <c r="L101" s="171"/>
      <c r="M101" s="171"/>
      <c r="N101" s="171"/>
      <c r="O101" s="171"/>
    </row>
    <row r="102" spans="1:15" ht="24">
      <c r="A102" s="167" t="s">
        <v>1605</v>
      </c>
      <c r="B102" s="167" t="s">
        <v>1606</v>
      </c>
      <c r="C102" s="188">
        <v>56006368308</v>
      </c>
      <c r="D102" s="177"/>
      <c r="E102" s="184">
        <v>14977</v>
      </c>
      <c r="F102" s="170">
        <f t="shared" si="1"/>
        <v>2</v>
      </c>
      <c r="G102" s="171"/>
      <c r="H102" s="171">
        <v>1</v>
      </c>
      <c r="I102" s="171">
        <v>1</v>
      </c>
      <c r="J102" s="171"/>
      <c r="K102" s="172"/>
      <c r="L102" s="171"/>
      <c r="M102" s="171"/>
      <c r="N102" s="171"/>
      <c r="O102" s="171"/>
    </row>
    <row r="103" spans="1:15" ht="24">
      <c r="A103" s="167" t="s">
        <v>1607</v>
      </c>
      <c r="B103" s="167" t="s">
        <v>1608</v>
      </c>
      <c r="C103" s="188">
        <v>51486225636</v>
      </c>
      <c r="D103" s="177"/>
      <c r="E103" s="184">
        <v>14977</v>
      </c>
      <c r="F103" s="170">
        <f t="shared" si="1"/>
        <v>2</v>
      </c>
      <c r="G103" s="171"/>
      <c r="H103" s="171">
        <v>2</v>
      </c>
      <c r="I103" s="171"/>
      <c r="J103" s="171"/>
      <c r="K103" s="172"/>
      <c r="L103" s="171"/>
      <c r="M103" s="171"/>
      <c r="N103" s="171"/>
      <c r="O103" s="171"/>
    </row>
    <row r="104" spans="1:15" ht="24">
      <c r="A104" s="167" t="s">
        <v>1609</v>
      </c>
      <c r="B104" s="167" t="s">
        <v>1608</v>
      </c>
      <c r="C104" s="188">
        <v>51485710051</v>
      </c>
      <c r="D104" s="177"/>
      <c r="E104" s="184">
        <v>14977</v>
      </c>
      <c r="F104" s="170">
        <f t="shared" si="1"/>
        <v>1</v>
      </c>
      <c r="G104" s="171"/>
      <c r="H104" s="171">
        <v>1</v>
      </c>
      <c r="I104" s="171"/>
      <c r="J104" s="171"/>
      <c r="K104" s="172"/>
      <c r="L104" s="171"/>
      <c r="M104" s="171"/>
      <c r="N104" s="171"/>
      <c r="O104" s="171"/>
    </row>
    <row r="105" spans="1:15" ht="24">
      <c r="A105" s="167" t="s">
        <v>1610</v>
      </c>
      <c r="B105" s="167" t="s">
        <v>1611</v>
      </c>
      <c r="C105" s="188">
        <v>51402036410</v>
      </c>
      <c r="D105" s="177"/>
      <c r="E105" s="184">
        <v>14977</v>
      </c>
      <c r="F105" s="170">
        <f t="shared" si="1"/>
        <v>2</v>
      </c>
      <c r="G105" s="171"/>
      <c r="H105" s="171"/>
      <c r="I105" s="171">
        <v>2</v>
      </c>
      <c r="J105" s="181"/>
      <c r="K105" s="172"/>
      <c r="L105" s="171"/>
      <c r="M105" s="171"/>
      <c r="N105" s="171"/>
      <c r="O105" s="171"/>
    </row>
    <row r="106" spans="1:15" ht="24">
      <c r="A106" s="167" t="s">
        <v>1612</v>
      </c>
      <c r="B106" s="167" t="s">
        <v>1613</v>
      </c>
      <c r="C106" s="188">
        <v>54900607742</v>
      </c>
      <c r="D106" s="177"/>
      <c r="E106" s="167" t="s">
        <v>1614</v>
      </c>
      <c r="F106" s="170">
        <f t="shared" si="1"/>
        <v>5</v>
      </c>
      <c r="G106" s="171"/>
      <c r="H106" s="171"/>
      <c r="I106" s="171">
        <v>5</v>
      </c>
      <c r="J106" s="171"/>
      <c r="K106" s="172"/>
      <c r="L106" s="171"/>
      <c r="M106" s="171"/>
      <c r="N106" s="171"/>
      <c r="O106" s="171"/>
    </row>
    <row r="107" spans="1:15" ht="24">
      <c r="A107" s="167" t="s">
        <v>1021</v>
      </c>
      <c r="B107" s="167" t="s">
        <v>1615</v>
      </c>
      <c r="C107" s="188">
        <v>513005438</v>
      </c>
      <c r="D107" s="177"/>
      <c r="E107" s="184">
        <v>14977</v>
      </c>
      <c r="F107" s="170">
        <f t="shared" si="1"/>
        <v>8</v>
      </c>
      <c r="G107" s="171"/>
      <c r="H107" s="171">
        <v>5</v>
      </c>
      <c r="I107" s="171">
        <v>3</v>
      </c>
      <c r="J107" s="171"/>
      <c r="K107" s="172"/>
      <c r="L107" s="171"/>
      <c r="M107" s="171"/>
      <c r="N107" s="171"/>
      <c r="O107" s="171"/>
    </row>
    <row r="108" spans="1:15" ht="24">
      <c r="A108" s="167" t="s">
        <v>1616</v>
      </c>
      <c r="B108" s="167" t="s">
        <v>1617</v>
      </c>
      <c r="C108" s="188">
        <v>513006463</v>
      </c>
      <c r="D108" s="177"/>
      <c r="E108" s="184">
        <v>14977</v>
      </c>
      <c r="F108" s="170">
        <f t="shared" si="1"/>
        <v>5</v>
      </c>
      <c r="G108" s="171"/>
      <c r="H108" s="171">
        <v>1</v>
      </c>
      <c r="I108" s="171">
        <v>4</v>
      </c>
      <c r="J108" s="171"/>
      <c r="K108" s="172"/>
      <c r="L108" s="171"/>
      <c r="M108" s="171"/>
      <c r="N108" s="171"/>
      <c r="O108" s="171"/>
    </row>
    <row r="109" spans="1:15" ht="24">
      <c r="A109" s="167" t="s">
        <v>1618</v>
      </c>
      <c r="B109" s="167" t="s">
        <v>1619</v>
      </c>
      <c r="C109" s="188">
        <v>51303047467</v>
      </c>
      <c r="D109" s="177"/>
      <c r="E109" s="184">
        <v>14977</v>
      </c>
      <c r="F109" s="170">
        <f t="shared" si="1"/>
        <v>2</v>
      </c>
      <c r="G109" s="171"/>
      <c r="H109" s="171">
        <v>2</v>
      </c>
      <c r="I109" s="181"/>
      <c r="J109" s="171"/>
      <c r="K109" s="172"/>
      <c r="L109" s="171"/>
      <c r="M109" s="171"/>
      <c r="N109" s="171"/>
      <c r="O109" s="171"/>
    </row>
    <row r="110" spans="1:15" ht="24">
      <c r="A110" s="167" t="s">
        <v>1620</v>
      </c>
      <c r="B110" s="167" t="s">
        <v>1621</v>
      </c>
      <c r="C110" s="188">
        <v>50602849731</v>
      </c>
      <c r="D110" s="177"/>
      <c r="E110" s="184">
        <v>18264</v>
      </c>
      <c r="F110" s="170">
        <f t="shared" si="1"/>
        <v>3</v>
      </c>
      <c r="G110" s="171"/>
      <c r="H110" s="171"/>
      <c r="I110" s="171">
        <v>3</v>
      </c>
      <c r="J110" s="171"/>
      <c r="K110" s="172"/>
      <c r="L110" s="171"/>
      <c r="M110" s="171"/>
      <c r="N110" s="171"/>
      <c r="O110" s="171"/>
    </row>
    <row r="111" spans="1:15" ht="24">
      <c r="A111" s="167" t="s">
        <v>1622</v>
      </c>
      <c r="B111" s="167" t="s">
        <v>1623</v>
      </c>
      <c r="C111" s="188">
        <v>50603924251</v>
      </c>
      <c r="D111" s="177"/>
      <c r="E111" s="184">
        <v>18264</v>
      </c>
      <c r="F111" s="170">
        <f t="shared" si="1"/>
        <v>3</v>
      </c>
      <c r="G111" s="171"/>
      <c r="H111" s="171"/>
      <c r="I111" s="171">
        <v>3</v>
      </c>
      <c r="J111" s="171"/>
      <c r="K111" s="172"/>
      <c r="L111" s="171"/>
      <c r="M111" s="171"/>
      <c r="N111" s="171"/>
      <c r="O111" s="171"/>
    </row>
    <row r="112" spans="1:15" ht="24">
      <c r="A112" s="167" t="s">
        <v>1624</v>
      </c>
      <c r="B112" s="167" t="s">
        <v>1623</v>
      </c>
      <c r="C112" s="188">
        <v>50603919759</v>
      </c>
      <c r="D112" s="177"/>
      <c r="E112" s="184">
        <v>18264</v>
      </c>
      <c r="F112" s="170">
        <f t="shared" si="1"/>
        <v>4</v>
      </c>
      <c r="G112" s="171"/>
      <c r="H112" s="171"/>
      <c r="I112" s="171">
        <v>4</v>
      </c>
      <c r="J112" s="171"/>
      <c r="K112" s="172"/>
      <c r="L112" s="171"/>
      <c r="M112" s="171"/>
      <c r="N112" s="171"/>
      <c r="O112" s="171"/>
    </row>
    <row r="113" spans="1:15" ht="24">
      <c r="A113" s="167" t="s">
        <v>1625</v>
      </c>
      <c r="B113" s="167" t="s">
        <v>1626</v>
      </c>
      <c r="C113" s="188">
        <v>506066599</v>
      </c>
      <c r="D113" s="177"/>
      <c r="E113" s="184">
        <v>18264</v>
      </c>
      <c r="F113" s="170">
        <f t="shared" si="1"/>
        <v>5</v>
      </c>
      <c r="G113" s="171"/>
      <c r="H113" s="171"/>
      <c r="I113" s="171">
        <v>5</v>
      </c>
      <c r="J113" s="181"/>
      <c r="K113" s="172"/>
      <c r="L113" s="171"/>
      <c r="M113" s="171"/>
      <c r="N113" s="171"/>
      <c r="O113" s="171"/>
    </row>
    <row r="114" spans="1:15" ht="24">
      <c r="A114" s="167" t="s">
        <v>1627</v>
      </c>
      <c r="B114" s="167" t="s">
        <v>1623</v>
      </c>
      <c r="C114" s="188">
        <v>50603080858</v>
      </c>
      <c r="D114" s="177"/>
      <c r="E114" s="184">
        <v>18264</v>
      </c>
      <c r="F114" s="170">
        <f t="shared" si="1"/>
        <v>3</v>
      </c>
      <c r="G114" s="171"/>
      <c r="H114" s="171"/>
      <c r="I114" s="171">
        <v>3</v>
      </c>
      <c r="J114" s="171"/>
      <c r="K114" s="172"/>
      <c r="L114" s="171"/>
      <c r="M114" s="171"/>
      <c r="N114" s="171"/>
      <c r="O114" s="171"/>
    </row>
    <row r="115" spans="1:15" ht="36">
      <c r="A115" s="167" t="s">
        <v>1628</v>
      </c>
      <c r="B115" s="167" t="s">
        <v>1486</v>
      </c>
      <c r="C115" s="188">
        <v>50601806397</v>
      </c>
      <c r="D115" s="177"/>
      <c r="E115" s="184">
        <v>14977</v>
      </c>
      <c r="F115" s="170">
        <f t="shared" si="1"/>
        <v>5</v>
      </c>
      <c r="G115" s="171"/>
      <c r="H115" s="171"/>
      <c r="I115" s="171">
        <v>5</v>
      </c>
      <c r="J115" s="171"/>
      <c r="K115" s="172"/>
      <c r="L115" s="171"/>
      <c r="M115" s="171"/>
      <c r="N115" s="171"/>
      <c r="O115" s="171"/>
    </row>
    <row r="116" spans="1:15" ht="24">
      <c r="A116" s="167" t="s">
        <v>1629</v>
      </c>
      <c r="B116" s="167" t="s">
        <v>1623</v>
      </c>
      <c r="C116" s="188">
        <v>50603080600</v>
      </c>
      <c r="D116" s="177"/>
      <c r="E116" s="184">
        <v>18264</v>
      </c>
      <c r="F116" s="170">
        <f t="shared" si="1"/>
        <v>4</v>
      </c>
      <c r="G116" s="171"/>
      <c r="H116" s="171"/>
      <c r="I116" s="171">
        <v>4</v>
      </c>
      <c r="J116" s="171"/>
      <c r="K116" s="172"/>
      <c r="L116" s="171"/>
      <c r="M116" s="171"/>
      <c r="N116" s="171"/>
      <c r="O116" s="171"/>
    </row>
    <row r="117" spans="1:15" ht="24">
      <c r="A117" s="167" t="s">
        <v>1630</v>
      </c>
      <c r="B117" s="167" t="s">
        <v>1631</v>
      </c>
      <c r="C117" s="188">
        <v>506001094</v>
      </c>
      <c r="D117" s="177"/>
      <c r="E117" s="184">
        <v>18264</v>
      </c>
      <c r="F117" s="170">
        <f t="shared" si="1"/>
        <v>5</v>
      </c>
      <c r="G117" s="171"/>
      <c r="H117" s="171"/>
      <c r="I117" s="171">
        <v>5</v>
      </c>
      <c r="J117" s="171"/>
      <c r="K117" s="172"/>
      <c r="L117" s="171"/>
      <c r="M117" s="171"/>
      <c r="N117" s="171"/>
      <c r="O117" s="171"/>
    </row>
    <row r="118" spans="1:15" ht="24">
      <c r="A118" s="167" t="s">
        <v>1632</v>
      </c>
      <c r="B118" s="167" t="s">
        <v>1633</v>
      </c>
      <c r="C118" s="188">
        <v>506001383</v>
      </c>
      <c r="D118" s="177"/>
      <c r="E118" s="184">
        <v>18264</v>
      </c>
      <c r="F118" s="170">
        <f t="shared" si="1"/>
        <v>4</v>
      </c>
      <c r="G118" s="171"/>
      <c r="H118" s="171"/>
      <c r="I118" s="171">
        <v>4</v>
      </c>
      <c r="J118" s="171"/>
      <c r="K118" s="172"/>
      <c r="L118" s="171"/>
      <c r="M118" s="171"/>
      <c r="N118" s="171"/>
      <c r="O118" s="171"/>
    </row>
    <row r="119" spans="1:15" ht="24">
      <c r="A119" s="167" t="s">
        <v>1634</v>
      </c>
      <c r="B119" s="167" t="s">
        <v>1633</v>
      </c>
      <c r="C119" s="188">
        <v>50601627101</v>
      </c>
      <c r="D119" s="177"/>
      <c r="E119" s="184">
        <v>18264</v>
      </c>
      <c r="F119" s="170">
        <f t="shared" si="1"/>
        <v>4</v>
      </c>
      <c r="G119" s="171"/>
      <c r="H119" s="171"/>
      <c r="I119" s="171">
        <v>4</v>
      </c>
      <c r="J119" s="171"/>
      <c r="K119" s="172"/>
      <c r="L119" s="171"/>
      <c r="M119" s="171"/>
      <c r="N119" s="171"/>
      <c r="O119" s="171"/>
    </row>
    <row r="120" spans="1:15" ht="24">
      <c r="A120" s="167" t="s">
        <v>1635</v>
      </c>
      <c r="B120" s="167" t="s">
        <v>1623</v>
      </c>
      <c r="C120" s="188">
        <v>50602865860</v>
      </c>
      <c r="D120" s="177"/>
      <c r="E120" s="184">
        <v>18264</v>
      </c>
      <c r="F120" s="170">
        <f t="shared" si="1"/>
        <v>3</v>
      </c>
      <c r="G120" s="171"/>
      <c r="H120" s="171"/>
      <c r="I120" s="171">
        <v>3</v>
      </c>
      <c r="J120" s="171"/>
      <c r="K120" s="172"/>
      <c r="L120" s="171"/>
      <c r="M120" s="171"/>
      <c r="N120" s="171"/>
      <c r="O120" s="171"/>
    </row>
    <row r="121" spans="1:15" ht="24">
      <c r="A121" s="167" t="s">
        <v>1636</v>
      </c>
      <c r="B121" s="167" t="s">
        <v>1637</v>
      </c>
      <c r="C121" s="188">
        <v>506063608</v>
      </c>
      <c r="D121" s="177"/>
      <c r="E121" s="184">
        <v>18264</v>
      </c>
      <c r="F121" s="170">
        <f t="shared" si="1"/>
        <v>4</v>
      </c>
      <c r="G121" s="171"/>
      <c r="H121" s="171"/>
      <c r="I121" s="171">
        <v>4</v>
      </c>
      <c r="J121" s="171"/>
      <c r="K121" s="172"/>
      <c r="L121" s="171"/>
      <c r="M121" s="171"/>
      <c r="N121" s="171"/>
      <c r="O121" s="171"/>
    </row>
    <row r="122" spans="1:15" ht="24">
      <c r="A122" s="167" t="s">
        <v>1638</v>
      </c>
      <c r="B122" s="167" t="s">
        <v>730</v>
      </c>
      <c r="C122" s="188">
        <v>52800081903</v>
      </c>
      <c r="D122" s="177"/>
      <c r="E122" s="184">
        <v>14977</v>
      </c>
      <c r="F122" s="170">
        <f t="shared" si="1"/>
        <v>2</v>
      </c>
      <c r="G122" s="171"/>
      <c r="H122" s="171">
        <v>2</v>
      </c>
      <c r="I122" s="171"/>
      <c r="J122" s="171"/>
      <c r="K122" s="172"/>
      <c r="L122" s="171"/>
      <c r="M122" s="171"/>
      <c r="N122" s="171"/>
      <c r="O122" s="171"/>
    </row>
    <row r="123" spans="1:15" ht="24">
      <c r="A123" s="167" t="s">
        <v>1639</v>
      </c>
      <c r="B123" s="167" t="s">
        <v>735</v>
      </c>
      <c r="C123" s="188">
        <v>52802015631</v>
      </c>
      <c r="D123" s="177"/>
      <c r="E123" s="184">
        <v>14977</v>
      </c>
      <c r="F123" s="170">
        <f t="shared" si="1"/>
        <v>1</v>
      </c>
      <c r="G123" s="171"/>
      <c r="H123" s="171">
        <v>1</v>
      </c>
      <c r="I123" s="171"/>
      <c r="J123" s="171"/>
      <c r="K123" s="172"/>
      <c r="L123" s="171"/>
      <c r="M123" s="171"/>
      <c r="N123" s="171"/>
      <c r="O123" s="171"/>
    </row>
    <row r="124" spans="1:15" ht="57">
      <c r="A124" s="167" t="s">
        <v>1473</v>
      </c>
      <c r="B124" s="167" t="s">
        <v>1640</v>
      </c>
      <c r="C124" s="188">
        <v>536004134</v>
      </c>
      <c r="D124" s="177" t="s">
        <v>829</v>
      </c>
      <c r="E124" s="184">
        <v>14977</v>
      </c>
      <c r="F124" s="170">
        <f t="shared" si="1"/>
        <v>5</v>
      </c>
      <c r="G124" s="171"/>
      <c r="H124" s="171"/>
      <c r="I124" s="171">
        <v>5</v>
      </c>
      <c r="J124" s="171"/>
      <c r="K124" s="172"/>
      <c r="L124" s="171"/>
      <c r="M124" s="171"/>
      <c r="N124" s="171"/>
      <c r="O124" s="171"/>
    </row>
    <row r="125" spans="1:15" ht="57">
      <c r="A125" s="167" t="s">
        <v>1641</v>
      </c>
      <c r="B125" s="167" t="s">
        <v>918</v>
      </c>
      <c r="C125" s="188">
        <v>51800168888</v>
      </c>
      <c r="D125" s="177" t="s">
        <v>829</v>
      </c>
      <c r="E125" s="184">
        <v>14977</v>
      </c>
      <c r="F125" s="170">
        <f t="shared" si="1"/>
        <v>3</v>
      </c>
      <c r="G125" s="171"/>
      <c r="H125" s="171"/>
      <c r="I125" s="171">
        <v>3</v>
      </c>
      <c r="J125" s="171"/>
      <c r="K125" s="172"/>
      <c r="L125" s="171"/>
      <c r="M125" s="171"/>
      <c r="N125" s="171"/>
      <c r="O125" s="171"/>
    </row>
    <row r="126" spans="1:15" ht="45">
      <c r="A126" s="167" t="s">
        <v>1642</v>
      </c>
      <c r="B126" s="167" t="s">
        <v>1643</v>
      </c>
      <c r="C126" s="188">
        <v>52900500001</v>
      </c>
      <c r="D126" s="177" t="s">
        <v>1644</v>
      </c>
      <c r="E126" s="184">
        <v>14977</v>
      </c>
      <c r="F126" s="170">
        <f t="shared" si="1"/>
        <v>2</v>
      </c>
      <c r="G126" s="171"/>
      <c r="H126" s="171">
        <v>2</v>
      </c>
      <c r="I126" s="171"/>
      <c r="J126" s="171"/>
      <c r="K126" s="172"/>
      <c r="L126" s="171"/>
      <c r="M126" s="171"/>
      <c r="N126" s="171"/>
      <c r="O126" s="171"/>
    </row>
    <row r="127" spans="1:15" ht="33.75">
      <c r="A127" s="167" t="s">
        <v>1645</v>
      </c>
      <c r="B127" s="167" t="s">
        <v>1646</v>
      </c>
      <c r="C127" s="188">
        <v>52900129676</v>
      </c>
      <c r="D127" s="177" t="s">
        <v>760</v>
      </c>
      <c r="E127" s="184">
        <v>14977</v>
      </c>
      <c r="F127" s="170">
        <f t="shared" si="1"/>
        <v>3</v>
      </c>
      <c r="G127" s="171"/>
      <c r="H127" s="171">
        <v>3</v>
      </c>
      <c r="I127" s="171"/>
      <c r="J127" s="171"/>
      <c r="K127" s="172"/>
      <c r="L127" s="171"/>
      <c r="M127" s="171"/>
      <c r="N127" s="171"/>
      <c r="O127" s="171"/>
    </row>
    <row r="128" spans="1:15" ht="45">
      <c r="A128" s="167" t="s">
        <v>1647</v>
      </c>
      <c r="B128" s="167" t="s">
        <v>1648</v>
      </c>
      <c r="C128" s="188">
        <v>52900870179</v>
      </c>
      <c r="D128" s="177" t="s">
        <v>1644</v>
      </c>
      <c r="E128" s="184">
        <v>14977</v>
      </c>
      <c r="F128" s="170">
        <f t="shared" si="1"/>
        <v>2</v>
      </c>
      <c r="G128" s="171"/>
      <c r="H128" s="171">
        <v>2</v>
      </c>
      <c r="I128" s="171"/>
      <c r="J128" s="171"/>
      <c r="K128" s="172"/>
      <c r="L128" s="171"/>
      <c r="M128" s="171"/>
      <c r="N128" s="171"/>
      <c r="O128" s="171"/>
    </row>
    <row r="129" spans="1:15" ht="33.75">
      <c r="A129" s="167" t="s">
        <v>758</v>
      </c>
      <c r="B129" s="167" t="s">
        <v>759</v>
      </c>
      <c r="C129" s="188">
        <v>50504455400</v>
      </c>
      <c r="D129" s="177" t="s">
        <v>760</v>
      </c>
      <c r="E129" s="184">
        <v>18264</v>
      </c>
      <c r="F129" s="170">
        <f t="shared" si="1"/>
        <v>3</v>
      </c>
      <c r="G129" s="171"/>
      <c r="H129" s="171"/>
      <c r="I129" s="171">
        <v>3</v>
      </c>
      <c r="J129" s="171"/>
      <c r="K129" s="172">
        <v>3</v>
      </c>
      <c r="L129" s="171"/>
      <c r="M129" s="171">
        <v>2</v>
      </c>
      <c r="N129" s="171"/>
      <c r="O129" s="171">
        <v>1</v>
      </c>
    </row>
    <row r="130" spans="1:15" ht="33.75">
      <c r="A130" s="167" t="s">
        <v>762</v>
      </c>
      <c r="B130" s="167" t="s">
        <v>763</v>
      </c>
      <c r="C130" s="188">
        <v>50538360450</v>
      </c>
      <c r="D130" s="177" t="s">
        <v>760</v>
      </c>
      <c r="E130" s="184">
        <v>14977</v>
      </c>
      <c r="F130" s="170">
        <f t="shared" si="1"/>
        <v>3</v>
      </c>
      <c r="G130" s="171"/>
      <c r="H130" s="171">
        <v>1</v>
      </c>
      <c r="I130" s="171">
        <v>2</v>
      </c>
      <c r="J130" s="181"/>
      <c r="K130" s="172">
        <v>3</v>
      </c>
      <c r="L130" s="171"/>
      <c r="M130" s="171">
        <v>2</v>
      </c>
      <c r="N130" s="171"/>
      <c r="O130" s="171">
        <v>1</v>
      </c>
    </row>
    <row r="131" spans="1:15" ht="24">
      <c r="A131" s="167" t="s">
        <v>764</v>
      </c>
      <c r="B131" s="167" t="s">
        <v>765</v>
      </c>
      <c r="C131" s="188">
        <v>516000678</v>
      </c>
      <c r="D131" s="177"/>
      <c r="E131" s="184">
        <v>18264</v>
      </c>
      <c r="F131" s="170">
        <f t="shared" si="1"/>
        <v>6</v>
      </c>
      <c r="G131" s="171"/>
      <c r="H131" s="171">
        <v>3</v>
      </c>
      <c r="I131" s="171">
        <v>3</v>
      </c>
      <c r="J131" s="171"/>
      <c r="K131" s="172">
        <v>14</v>
      </c>
      <c r="L131" s="171"/>
      <c r="M131" s="171"/>
      <c r="N131" s="171">
        <v>14</v>
      </c>
      <c r="O131" s="171"/>
    </row>
    <row r="132" spans="1:15" ht="24">
      <c r="A132" s="167" t="s">
        <v>1649</v>
      </c>
      <c r="B132" s="167" t="s">
        <v>1650</v>
      </c>
      <c r="C132" s="188">
        <v>51018636376</v>
      </c>
      <c r="D132" s="177"/>
      <c r="E132" s="184">
        <v>15342</v>
      </c>
      <c r="F132" s="170">
        <f t="shared" si="1"/>
        <v>1</v>
      </c>
      <c r="G132" s="171"/>
      <c r="H132" s="171">
        <v>1</v>
      </c>
      <c r="I132" s="171"/>
      <c r="J132" s="171"/>
      <c r="K132" s="172"/>
      <c r="L132" s="171"/>
      <c r="M132" s="171"/>
      <c r="N132" s="171"/>
      <c r="O132" s="171"/>
    </row>
    <row r="133" spans="1:15" ht="68.25">
      <c r="A133" s="167" t="s">
        <v>766</v>
      </c>
      <c r="B133" s="167" t="s">
        <v>767</v>
      </c>
      <c r="C133" s="188">
        <v>536006075</v>
      </c>
      <c r="D133" s="177" t="s">
        <v>768</v>
      </c>
      <c r="E133" s="189">
        <v>43922</v>
      </c>
      <c r="F133" s="170">
        <f t="shared" si="1"/>
        <v>0</v>
      </c>
      <c r="G133" s="171"/>
      <c r="H133" s="171"/>
      <c r="I133" s="171"/>
      <c r="J133" s="171"/>
      <c r="K133" s="172">
        <v>4</v>
      </c>
      <c r="L133" s="171"/>
      <c r="M133" s="171">
        <v>1</v>
      </c>
      <c r="N133" s="171"/>
      <c r="O133" s="171">
        <v>3</v>
      </c>
    </row>
    <row r="134" spans="1:15" ht="68.25">
      <c r="A134" s="167" t="s">
        <v>769</v>
      </c>
      <c r="B134" s="167" t="s">
        <v>770</v>
      </c>
      <c r="C134" s="188">
        <v>510010207</v>
      </c>
      <c r="D134" s="177" t="s">
        <v>768</v>
      </c>
      <c r="E134" s="189">
        <v>43922</v>
      </c>
      <c r="F134" s="170">
        <f t="shared" si="1"/>
        <v>5</v>
      </c>
      <c r="G134" s="171"/>
      <c r="H134" s="171">
        <v>5</v>
      </c>
      <c r="I134" s="171"/>
      <c r="J134" s="171"/>
      <c r="K134" s="172">
        <v>3</v>
      </c>
      <c r="L134" s="171"/>
      <c r="M134" s="171"/>
      <c r="N134" s="171"/>
      <c r="O134" s="171">
        <v>3</v>
      </c>
    </row>
    <row r="135" spans="1:15" ht="68.25">
      <c r="A135" s="167" t="s">
        <v>771</v>
      </c>
      <c r="B135" s="167" t="s">
        <v>772</v>
      </c>
      <c r="C135" s="188">
        <v>507054807</v>
      </c>
      <c r="D135" s="177" t="s">
        <v>768</v>
      </c>
      <c r="E135" s="189">
        <v>43922</v>
      </c>
      <c r="F135" s="170">
        <f t="shared" si="1"/>
        <v>10</v>
      </c>
      <c r="G135" s="171"/>
      <c r="H135" s="171">
        <v>3</v>
      </c>
      <c r="I135" s="171">
        <v>7</v>
      </c>
      <c r="J135" s="171"/>
      <c r="K135" s="172">
        <v>5</v>
      </c>
      <c r="L135" s="171"/>
      <c r="M135" s="171">
        <v>2</v>
      </c>
      <c r="N135" s="171"/>
      <c r="O135" s="171">
        <v>3</v>
      </c>
    </row>
    <row r="136" spans="1:15" ht="68.25">
      <c r="A136" s="174" t="s">
        <v>773</v>
      </c>
      <c r="B136" s="174" t="s">
        <v>774</v>
      </c>
      <c r="C136" s="199">
        <v>508005753</v>
      </c>
      <c r="D136" s="175" t="s">
        <v>768</v>
      </c>
      <c r="E136" s="198">
        <v>43922</v>
      </c>
      <c r="F136" s="170">
        <f t="shared" si="1"/>
        <v>5</v>
      </c>
      <c r="G136" s="171">
        <v>2</v>
      </c>
      <c r="H136" s="171"/>
      <c r="I136" s="171">
        <v>5</v>
      </c>
      <c r="J136" s="181"/>
      <c r="K136" s="172">
        <v>5</v>
      </c>
      <c r="L136" s="171">
        <v>5</v>
      </c>
      <c r="M136" s="171"/>
      <c r="N136" s="171"/>
      <c r="O136" s="171"/>
    </row>
    <row r="137" spans="1:15" ht="68.25">
      <c r="A137" s="167" t="s">
        <v>775</v>
      </c>
      <c r="B137" s="167" t="s">
        <v>774</v>
      </c>
      <c r="C137" s="188">
        <v>508010016</v>
      </c>
      <c r="D137" s="177" t="s">
        <v>768</v>
      </c>
      <c r="E137" s="189">
        <v>43922</v>
      </c>
      <c r="F137" s="170">
        <f t="shared" si="1"/>
        <v>5</v>
      </c>
      <c r="G137" s="171">
        <v>2</v>
      </c>
      <c r="H137" s="171">
        <v>1</v>
      </c>
      <c r="I137" s="171">
        <v>4</v>
      </c>
      <c r="J137" s="171"/>
      <c r="K137" s="172">
        <v>2</v>
      </c>
      <c r="L137" s="171">
        <v>2</v>
      </c>
      <c r="M137" s="171"/>
      <c r="N137" s="171"/>
      <c r="O137" s="171"/>
    </row>
    <row r="138" spans="1:15" ht="68.25">
      <c r="A138" s="167" t="s">
        <v>776</v>
      </c>
      <c r="B138" s="167" t="s">
        <v>777</v>
      </c>
      <c r="C138" s="188">
        <v>510000706</v>
      </c>
      <c r="D138" s="177" t="s">
        <v>768</v>
      </c>
      <c r="E138" s="189">
        <v>43922</v>
      </c>
      <c r="F138" s="170">
        <f t="shared" si="1"/>
        <v>2</v>
      </c>
      <c r="G138" s="171"/>
      <c r="H138" s="171">
        <v>2</v>
      </c>
      <c r="I138" s="171"/>
      <c r="J138" s="171"/>
      <c r="K138" s="172">
        <v>11</v>
      </c>
      <c r="L138" s="171"/>
      <c r="M138" s="171">
        <v>2</v>
      </c>
      <c r="N138" s="171"/>
      <c r="O138" s="171">
        <v>9</v>
      </c>
    </row>
    <row r="139" spans="1:15" ht="68.25">
      <c r="A139" s="167" t="s">
        <v>778</v>
      </c>
      <c r="B139" s="167" t="s">
        <v>777</v>
      </c>
      <c r="C139" s="188">
        <v>510000110</v>
      </c>
      <c r="D139" s="177" t="s">
        <v>768</v>
      </c>
      <c r="E139" s="189">
        <v>43922</v>
      </c>
      <c r="F139" s="170">
        <f aca="true" t="shared" si="2" ref="F139:F202">H139+I139+J139</f>
        <v>3</v>
      </c>
      <c r="G139" s="171"/>
      <c r="H139" s="171">
        <v>3</v>
      </c>
      <c r="I139" s="171"/>
      <c r="J139" s="171"/>
      <c r="K139" s="172">
        <v>8</v>
      </c>
      <c r="L139" s="171"/>
      <c r="M139" s="171">
        <v>2</v>
      </c>
      <c r="N139" s="171"/>
      <c r="O139" s="171">
        <v>6</v>
      </c>
    </row>
    <row r="140" spans="1:15" ht="68.25">
      <c r="A140" s="167" t="s">
        <v>779</v>
      </c>
      <c r="B140" s="167" t="s">
        <v>780</v>
      </c>
      <c r="C140" s="188">
        <v>513003529</v>
      </c>
      <c r="D140" s="177" t="s">
        <v>768</v>
      </c>
      <c r="E140" s="189">
        <v>43922</v>
      </c>
      <c r="F140" s="170">
        <f t="shared" si="2"/>
        <v>0</v>
      </c>
      <c r="G140" s="171"/>
      <c r="H140" s="171"/>
      <c r="I140" s="171"/>
      <c r="J140" s="171"/>
      <c r="K140" s="172">
        <v>3</v>
      </c>
      <c r="L140" s="171"/>
      <c r="M140" s="171">
        <v>3</v>
      </c>
      <c r="N140" s="171"/>
      <c r="O140" s="171"/>
    </row>
    <row r="141" spans="1:15" ht="68.25">
      <c r="A141" s="167" t="s">
        <v>781</v>
      </c>
      <c r="B141" s="167" t="s">
        <v>782</v>
      </c>
      <c r="C141" s="188">
        <v>513007072</v>
      </c>
      <c r="D141" s="177" t="s">
        <v>768</v>
      </c>
      <c r="E141" s="189">
        <v>43922</v>
      </c>
      <c r="F141" s="170">
        <f t="shared" si="2"/>
        <v>5</v>
      </c>
      <c r="G141" s="171"/>
      <c r="H141" s="171">
        <v>3</v>
      </c>
      <c r="I141" s="171">
        <v>2</v>
      </c>
      <c r="J141" s="171"/>
      <c r="K141" s="172">
        <v>5</v>
      </c>
      <c r="L141" s="171">
        <v>5</v>
      </c>
      <c r="M141" s="171"/>
      <c r="N141" s="171"/>
      <c r="O141" s="171"/>
    </row>
    <row r="142" spans="1:15" ht="68.25">
      <c r="A142" s="167" t="s">
        <v>783</v>
      </c>
      <c r="B142" s="167" t="s">
        <v>780</v>
      </c>
      <c r="C142" s="188">
        <v>560203927</v>
      </c>
      <c r="D142" s="177" t="s">
        <v>768</v>
      </c>
      <c r="E142" s="189">
        <v>43922</v>
      </c>
      <c r="F142" s="170">
        <f t="shared" si="2"/>
        <v>24</v>
      </c>
      <c r="G142" s="171"/>
      <c r="H142" s="171">
        <v>5</v>
      </c>
      <c r="I142" s="171">
        <v>19</v>
      </c>
      <c r="J142" s="171"/>
      <c r="K142" s="172">
        <v>3</v>
      </c>
      <c r="L142" s="171"/>
      <c r="M142" s="171"/>
      <c r="N142" s="171"/>
      <c r="O142" s="171">
        <v>3</v>
      </c>
    </row>
    <row r="143" spans="1:15" ht="68.25">
      <c r="A143" s="167" t="s">
        <v>784</v>
      </c>
      <c r="B143" s="167" t="s">
        <v>785</v>
      </c>
      <c r="C143" s="188">
        <v>526013002</v>
      </c>
      <c r="D143" s="177" t="s">
        <v>768</v>
      </c>
      <c r="E143" s="189">
        <v>43922</v>
      </c>
      <c r="F143" s="170">
        <f t="shared" si="2"/>
        <v>2</v>
      </c>
      <c r="G143" s="171"/>
      <c r="H143" s="171">
        <v>2</v>
      </c>
      <c r="I143" s="171"/>
      <c r="J143" s="171"/>
      <c r="K143" s="172">
        <v>3</v>
      </c>
      <c r="L143" s="171"/>
      <c r="M143" s="171">
        <v>3</v>
      </c>
      <c r="N143" s="171"/>
      <c r="O143" s="171"/>
    </row>
    <row r="144" spans="1:15" ht="68.25">
      <c r="A144" s="167" t="s">
        <v>786</v>
      </c>
      <c r="B144" s="167" t="s">
        <v>787</v>
      </c>
      <c r="C144" s="188">
        <v>536007953</v>
      </c>
      <c r="D144" s="177" t="s">
        <v>768</v>
      </c>
      <c r="E144" s="189">
        <v>43922</v>
      </c>
      <c r="F144" s="170">
        <f t="shared" si="2"/>
        <v>1</v>
      </c>
      <c r="G144" s="171"/>
      <c r="H144" s="171">
        <v>1</v>
      </c>
      <c r="I144" s="171"/>
      <c r="J144" s="171"/>
      <c r="K144" s="172">
        <v>4</v>
      </c>
      <c r="L144" s="171"/>
      <c r="M144" s="171">
        <v>1</v>
      </c>
      <c r="N144" s="171"/>
      <c r="O144" s="171">
        <v>3</v>
      </c>
    </row>
    <row r="145" spans="1:15" ht="68.25">
      <c r="A145" s="167" t="s">
        <v>788</v>
      </c>
      <c r="B145" s="167" t="s">
        <v>787</v>
      </c>
      <c r="C145" s="188">
        <v>536006075</v>
      </c>
      <c r="D145" s="177" t="s">
        <v>768</v>
      </c>
      <c r="E145" s="189">
        <v>43922</v>
      </c>
      <c r="F145" s="170">
        <f t="shared" si="2"/>
        <v>2</v>
      </c>
      <c r="G145" s="171"/>
      <c r="H145" s="171"/>
      <c r="I145" s="171"/>
      <c r="J145" s="171">
        <v>2</v>
      </c>
      <c r="K145" s="172">
        <v>3</v>
      </c>
      <c r="L145" s="171"/>
      <c r="M145" s="171">
        <v>3</v>
      </c>
      <c r="N145" s="171"/>
      <c r="O145" s="171"/>
    </row>
    <row r="146" spans="1:15" ht="68.25">
      <c r="A146" s="167" t="s">
        <v>789</v>
      </c>
      <c r="B146" s="167" t="s">
        <v>787</v>
      </c>
      <c r="C146" s="188">
        <v>536008562</v>
      </c>
      <c r="D146" s="177" t="s">
        <v>768</v>
      </c>
      <c r="E146" s="189">
        <v>43922</v>
      </c>
      <c r="F146" s="170">
        <f t="shared" si="2"/>
        <v>1</v>
      </c>
      <c r="G146" s="171"/>
      <c r="H146" s="171">
        <v>1</v>
      </c>
      <c r="I146" s="171"/>
      <c r="J146" s="171"/>
      <c r="K146" s="172">
        <v>2</v>
      </c>
      <c r="L146" s="171"/>
      <c r="M146" s="171">
        <v>2</v>
      </c>
      <c r="N146" s="171"/>
      <c r="O146" s="171">
        <v>2</v>
      </c>
    </row>
    <row r="147" spans="1:15" ht="68.25">
      <c r="A147" s="167" t="s">
        <v>790</v>
      </c>
      <c r="B147" s="167" t="s">
        <v>787</v>
      </c>
      <c r="C147" s="188">
        <v>536007713</v>
      </c>
      <c r="D147" s="177" t="s">
        <v>768</v>
      </c>
      <c r="E147" s="189">
        <v>43922</v>
      </c>
      <c r="F147" s="170">
        <f t="shared" si="2"/>
        <v>3</v>
      </c>
      <c r="G147" s="171"/>
      <c r="H147" s="171">
        <v>3</v>
      </c>
      <c r="I147" s="171"/>
      <c r="J147" s="171"/>
      <c r="K147" s="172">
        <v>3</v>
      </c>
      <c r="L147" s="171"/>
      <c r="M147" s="171">
        <v>3</v>
      </c>
      <c r="N147" s="171"/>
      <c r="O147" s="171"/>
    </row>
    <row r="148" spans="1:15" ht="68.25">
      <c r="A148" s="167" t="s">
        <v>791</v>
      </c>
      <c r="B148" s="167" t="s">
        <v>787</v>
      </c>
      <c r="C148" s="188">
        <v>536000524</v>
      </c>
      <c r="D148" s="177" t="s">
        <v>768</v>
      </c>
      <c r="E148" s="189">
        <v>43922</v>
      </c>
      <c r="F148" s="170">
        <f t="shared" si="2"/>
        <v>1</v>
      </c>
      <c r="G148" s="171"/>
      <c r="H148" s="171">
        <v>1</v>
      </c>
      <c r="I148" s="171"/>
      <c r="J148" s="171"/>
      <c r="K148" s="172">
        <v>3</v>
      </c>
      <c r="L148" s="171"/>
      <c r="M148" s="171"/>
      <c r="N148" s="171"/>
      <c r="O148" s="171">
        <v>3</v>
      </c>
    </row>
    <row r="149" spans="1:15" ht="68.25">
      <c r="A149" s="167" t="s">
        <v>792</v>
      </c>
      <c r="B149" s="167" t="s">
        <v>787</v>
      </c>
      <c r="C149" s="188">
        <v>536014213</v>
      </c>
      <c r="D149" s="177" t="s">
        <v>768</v>
      </c>
      <c r="E149" s="189">
        <v>43922</v>
      </c>
      <c r="F149" s="170">
        <f t="shared" si="2"/>
        <v>1</v>
      </c>
      <c r="G149" s="171"/>
      <c r="H149" s="171">
        <v>1</v>
      </c>
      <c r="I149" s="171"/>
      <c r="J149" s="171"/>
      <c r="K149" s="172">
        <v>1</v>
      </c>
      <c r="L149" s="171"/>
      <c r="M149" s="171">
        <v>1</v>
      </c>
      <c r="N149" s="171"/>
      <c r="O149" s="171"/>
    </row>
    <row r="150" spans="1:15" ht="68.25">
      <c r="A150" s="167" t="s">
        <v>793</v>
      </c>
      <c r="B150" s="167" t="s">
        <v>787</v>
      </c>
      <c r="C150" s="188">
        <v>536002426</v>
      </c>
      <c r="D150" s="177" t="s">
        <v>768</v>
      </c>
      <c r="E150" s="189">
        <v>43922</v>
      </c>
      <c r="F150" s="170">
        <f t="shared" si="2"/>
        <v>1</v>
      </c>
      <c r="G150" s="171"/>
      <c r="H150" s="171">
        <v>1</v>
      </c>
      <c r="I150" s="171"/>
      <c r="J150" s="171"/>
      <c r="K150" s="172">
        <v>4</v>
      </c>
      <c r="L150" s="171"/>
      <c r="M150" s="171">
        <v>1</v>
      </c>
      <c r="N150" s="171"/>
      <c r="O150" s="171">
        <v>3</v>
      </c>
    </row>
    <row r="151" spans="1:15" ht="68.25">
      <c r="A151" s="167" t="s">
        <v>794</v>
      </c>
      <c r="B151" s="167" t="s">
        <v>795</v>
      </c>
      <c r="C151" s="188">
        <v>536010674</v>
      </c>
      <c r="D151" s="177" t="s">
        <v>768</v>
      </c>
      <c r="E151" s="189">
        <v>43922</v>
      </c>
      <c r="F151" s="170">
        <f t="shared" si="2"/>
        <v>4</v>
      </c>
      <c r="G151" s="171"/>
      <c r="H151" s="171">
        <v>1</v>
      </c>
      <c r="I151" s="171">
        <v>3</v>
      </c>
      <c r="J151" s="171"/>
      <c r="K151" s="172">
        <v>3</v>
      </c>
      <c r="L151" s="171"/>
      <c r="M151" s="171">
        <v>3</v>
      </c>
      <c r="N151" s="171"/>
      <c r="O151" s="171"/>
    </row>
    <row r="152" spans="1:15" ht="68.25">
      <c r="A152" s="167" t="s">
        <v>796</v>
      </c>
      <c r="B152" s="167" t="s">
        <v>797</v>
      </c>
      <c r="C152" s="188">
        <v>539003636</v>
      </c>
      <c r="D152" s="177" t="s">
        <v>768</v>
      </c>
      <c r="E152" s="189">
        <v>43922</v>
      </c>
      <c r="F152" s="170">
        <f t="shared" si="2"/>
        <v>0</v>
      </c>
      <c r="G152" s="171"/>
      <c r="H152" s="171"/>
      <c r="I152" s="171"/>
      <c r="J152" s="171"/>
      <c r="K152" s="172">
        <v>10</v>
      </c>
      <c r="L152" s="171"/>
      <c r="M152" s="171">
        <v>5</v>
      </c>
      <c r="N152" s="171"/>
      <c r="O152" s="171">
        <v>5</v>
      </c>
    </row>
    <row r="153" spans="1:15" ht="68.25">
      <c r="A153" s="167" t="s">
        <v>798</v>
      </c>
      <c r="B153" s="167" t="s">
        <v>797</v>
      </c>
      <c r="C153" s="188">
        <v>539003795</v>
      </c>
      <c r="D153" s="177" t="s">
        <v>768</v>
      </c>
      <c r="E153" s="189">
        <v>43922</v>
      </c>
      <c r="F153" s="170">
        <f t="shared" si="2"/>
        <v>6</v>
      </c>
      <c r="G153" s="171"/>
      <c r="H153" s="171">
        <v>6</v>
      </c>
      <c r="I153" s="171"/>
      <c r="J153" s="171"/>
      <c r="K153" s="172">
        <v>10</v>
      </c>
      <c r="L153" s="171"/>
      <c r="M153" s="171">
        <v>5</v>
      </c>
      <c r="N153" s="171"/>
      <c r="O153" s="171">
        <v>5</v>
      </c>
    </row>
    <row r="154" spans="1:15" ht="68.25">
      <c r="A154" s="167" t="s">
        <v>1651</v>
      </c>
      <c r="B154" s="167" t="s">
        <v>772</v>
      </c>
      <c r="C154" s="188">
        <v>507007148</v>
      </c>
      <c r="D154" s="177" t="s">
        <v>768</v>
      </c>
      <c r="E154" s="189">
        <v>43922</v>
      </c>
      <c r="F154" s="170">
        <f t="shared" si="2"/>
        <v>2</v>
      </c>
      <c r="G154" s="171"/>
      <c r="H154" s="171">
        <v>2</v>
      </c>
      <c r="I154" s="171"/>
      <c r="J154" s="171"/>
      <c r="K154" s="172"/>
      <c r="L154" s="171"/>
      <c r="M154" s="171"/>
      <c r="N154" s="171"/>
      <c r="O154" s="171"/>
    </row>
    <row r="155" spans="1:15" ht="68.25">
      <c r="A155" s="167" t="s">
        <v>1652</v>
      </c>
      <c r="B155" s="167" t="s">
        <v>1653</v>
      </c>
      <c r="C155" s="188">
        <v>522020440</v>
      </c>
      <c r="D155" s="177" t="s">
        <v>768</v>
      </c>
      <c r="E155" s="189">
        <v>43922</v>
      </c>
      <c r="F155" s="170">
        <f t="shared" si="2"/>
        <v>2</v>
      </c>
      <c r="G155" s="171"/>
      <c r="H155" s="171">
        <v>2</v>
      </c>
      <c r="I155" s="171"/>
      <c r="J155" s="171"/>
      <c r="K155" s="172"/>
      <c r="L155" s="171"/>
      <c r="M155" s="171"/>
      <c r="N155" s="171"/>
      <c r="O155" s="171"/>
    </row>
    <row r="156" spans="1:15" ht="68.25">
      <c r="A156" s="167" t="s">
        <v>1654</v>
      </c>
      <c r="B156" s="167" t="s">
        <v>832</v>
      </c>
      <c r="C156" s="188">
        <v>505009929</v>
      </c>
      <c r="D156" s="177" t="s">
        <v>768</v>
      </c>
      <c r="E156" s="167" t="s">
        <v>693</v>
      </c>
      <c r="F156" s="170">
        <f t="shared" si="2"/>
        <v>7</v>
      </c>
      <c r="G156" s="171"/>
      <c r="H156" s="171">
        <v>2</v>
      </c>
      <c r="I156" s="171">
        <v>5</v>
      </c>
      <c r="J156" s="171"/>
      <c r="K156" s="172">
        <v>4</v>
      </c>
      <c r="L156" s="171"/>
      <c r="M156" s="171"/>
      <c r="N156" s="171"/>
      <c r="O156" s="171">
        <v>4</v>
      </c>
    </row>
    <row r="157" spans="1:15" ht="12.75">
      <c r="A157" s="167" t="s">
        <v>1655</v>
      </c>
      <c r="B157" s="167"/>
      <c r="C157" s="188"/>
      <c r="D157" s="177"/>
      <c r="E157" s="167"/>
      <c r="F157" s="170">
        <f t="shared" si="2"/>
        <v>0</v>
      </c>
      <c r="G157" s="171"/>
      <c r="H157" s="171"/>
      <c r="I157" s="171"/>
      <c r="J157" s="171"/>
      <c r="K157" s="172"/>
      <c r="L157" s="171"/>
      <c r="M157" s="171"/>
      <c r="N157" s="171"/>
      <c r="O157" s="171"/>
    </row>
    <row r="158" spans="1:15" ht="68.25">
      <c r="A158" s="167" t="s">
        <v>1656</v>
      </c>
      <c r="B158" s="167" t="s">
        <v>1413</v>
      </c>
      <c r="C158" s="188">
        <v>509001871</v>
      </c>
      <c r="D158" s="177" t="s">
        <v>1657</v>
      </c>
      <c r="E158" s="184">
        <v>14977</v>
      </c>
      <c r="F158" s="170">
        <f t="shared" si="2"/>
        <v>2</v>
      </c>
      <c r="G158" s="171"/>
      <c r="H158" s="171">
        <v>2</v>
      </c>
      <c r="I158" s="171"/>
      <c r="J158" s="171"/>
      <c r="K158" s="172"/>
      <c r="L158" s="171"/>
      <c r="M158" s="171"/>
      <c r="N158" s="171"/>
      <c r="O158" s="171"/>
    </row>
    <row r="159" spans="1:15" ht="68.25">
      <c r="A159" s="167" t="s">
        <v>1658</v>
      </c>
      <c r="B159" s="167" t="s">
        <v>838</v>
      </c>
      <c r="C159" s="188">
        <v>507003055</v>
      </c>
      <c r="D159" s="177" t="s">
        <v>768</v>
      </c>
      <c r="E159" s="184">
        <v>14977</v>
      </c>
      <c r="F159" s="170">
        <f t="shared" si="2"/>
        <v>2</v>
      </c>
      <c r="G159" s="171"/>
      <c r="H159" s="171">
        <v>2</v>
      </c>
      <c r="I159" s="171"/>
      <c r="J159" s="171"/>
      <c r="K159" s="172"/>
      <c r="L159" s="171"/>
      <c r="M159" s="171"/>
      <c r="N159" s="171"/>
      <c r="O159" s="171"/>
    </row>
    <row r="160" spans="1:15" ht="68.25">
      <c r="A160" s="167" t="s">
        <v>1659</v>
      </c>
      <c r="B160" s="167" t="s">
        <v>910</v>
      </c>
      <c r="C160" s="188">
        <v>509000557</v>
      </c>
      <c r="D160" s="177" t="s">
        <v>768</v>
      </c>
      <c r="E160" s="184">
        <v>14977</v>
      </c>
      <c r="F160" s="170">
        <f t="shared" si="2"/>
        <v>2</v>
      </c>
      <c r="G160" s="171"/>
      <c r="H160" s="171">
        <v>2</v>
      </c>
      <c r="I160" s="171"/>
      <c r="J160" s="171"/>
      <c r="K160" s="172"/>
      <c r="L160" s="171"/>
      <c r="M160" s="171"/>
      <c r="N160" s="171"/>
      <c r="O160" s="171"/>
    </row>
    <row r="161" spans="1:15" ht="79.5">
      <c r="A161" s="167" t="s">
        <v>799</v>
      </c>
      <c r="B161" s="167" t="s">
        <v>800</v>
      </c>
      <c r="C161" s="188">
        <v>52204272600</v>
      </c>
      <c r="D161" s="177" t="s">
        <v>801</v>
      </c>
      <c r="E161" s="184">
        <v>14977</v>
      </c>
      <c r="F161" s="170">
        <f t="shared" si="2"/>
        <v>1</v>
      </c>
      <c r="G161" s="171"/>
      <c r="H161" s="171">
        <v>1</v>
      </c>
      <c r="I161" s="171"/>
      <c r="J161" s="171"/>
      <c r="K161" s="172">
        <v>3</v>
      </c>
      <c r="L161" s="171"/>
      <c r="M161" s="171">
        <v>1</v>
      </c>
      <c r="N161" s="171">
        <v>2</v>
      </c>
      <c r="O161" s="171"/>
    </row>
    <row r="162" spans="1:15" ht="79.5">
      <c r="A162" s="167" t="s">
        <v>802</v>
      </c>
      <c r="B162" s="167" t="s">
        <v>782</v>
      </c>
      <c r="C162" s="188">
        <v>54600205802</v>
      </c>
      <c r="D162" s="177" t="s">
        <v>801</v>
      </c>
      <c r="E162" s="184">
        <v>14977</v>
      </c>
      <c r="F162" s="170">
        <f t="shared" si="2"/>
        <v>21</v>
      </c>
      <c r="G162" s="171"/>
      <c r="H162" s="171"/>
      <c r="I162" s="171"/>
      <c r="J162" s="171">
        <v>21</v>
      </c>
      <c r="K162" s="172">
        <v>10</v>
      </c>
      <c r="L162" s="171"/>
      <c r="M162" s="171"/>
      <c r="N162" s="171">
        <v>10</v>
      </c>
      <c r="O162" s="171"/>
    </row>
    <row r="163" spans="1:15" ht="79.5">
      <c r="A163" s="167" t="s">
        <v>1660</v>
      </c>
      <c r="B163" s="167" t="s">
        <v>1661</v>
      </c>
      <c r="C163" s="188">
        <v>54700361636</v>
      </c>
      <c r="D163" s="177" t="s">
        <v>801</v>
      </c>
      <c r="E163" s="184">
        <v>14977</v>
      </c>
      <c r="F163" s="170">
        <f t="shared" si="2"/>
        <v>2</v>
      </c>
      <c r="G163" s="171"/>
      <c r="H163" s="171">
        <v>2</v>
      </c>
      <c r="I163" s="171"/>
      <c r="J163" s="171"/>
      <c r="K163" s="172"/>
      <c r="L163" s="171"/>
      <c r="M163" s="171"/>
      <c r="N163" s="171"/>
      <c r="O163" s="171"/>
    </row>
    <row r="164" spans="1:15" ht="79.5">
      <c r="A164" s="167" t="s">
        <v>803</v>
      </c>
      <c r="B164" s="167" t="s">
        <v>804</v>
      </c>
      <c r="C164" s="188">
        <v>52203802372</v>
      </c>
      <c r="D164" s="177" t="s">
        <v>801</v>
      </c>
      <c r="E164" s="184">
        <v>14977</v>
      </c>
      <c r="F164" s="170">
        <f t="shared" si="2"/>
        <v>2</v>
      </c>
      <c r="G164" s="171"/>
      <c r="H164" s="171">
        <v>2</v>
      </c>
      <c r="I164" s="171"/>
      <c r="J164" s="171"/>
      <c r="K164" s="172">
        <v>6</v>
      </c>
      <c r="L164" s="171"/>
      <c r="M164" s="171">
        <v>3</v>
      </c>
      <c r="N164" s="171">
        <v>3</v>
      </c>
      <c r="O164" s="171"/>
    </row>
    <row r="165" spans="1:15" ht="79.5">
      <c r="A165" s="167" t="s">
        <v>805</v>
      </c>
      <c r="B165" s="167" t="s">
        <v>806</v>
      </c>
      <c r="C165" s="188">
        <v>53100145568</v>
      </c>
      <c r="D165" s="177" t="s">
        <v>801</v>
      </c>
      <c r="E165" s="184">
        <v>14977</v>
      </c>
      <c r="F165" s="170">
        <f t="shared" si="2"/>
        <v>0</v>
      </c>
      <c r="G165" s="171"/>
      <c r="H165" s="171"/>
      <c r="I165" s="171"/>
      <c r="J165" s="171"/>
      <c r="K165" s="172">
        <v>2</v>
      </c>
      <c r="L165" s="171"/>
      <c r="M165" s="171"/>
      <c r="N165" s="171">
        <v>2</v>
      </c>
      <c r="O165" s="171"/>
    </row>
    <row r="166" spans="1:15" ht="79.5">
      <c r="A166" s="167" t="s">
        <v>807</v>
      </c>
      <c r="B166" s="167" t="s">
        <v>808</v>
      </c>
      <c r="C166" s="188">
        <v>516006655</v>
      </c>
      <c r="D166" s="177" t="s">
        <v>801</v>
      </c>
      <c r="E166" s="184">
        <v>14977</v>
      </c>
      <c r="F166" s="170">
        <f t="shared" si="2"/>
        <v>50</v>
      </c>
      <c r="G166" s="171"/>
      <c r="H166" s="171"/>
      <c r="I166" s="171"/>
      <c r="J166" s="171">
        <v>50</v>
      </c>
      <c r="K166" s="172">
        <v>18</v>
      </c>
      <c r="L166" s="171"/>
      <c r="M166" s="171"/>
      <c r="N166" s="171">
        <v>18</v>
      </c>
      <c r="O166" s="171"/>
    </row>
    <row r="167" spans="1:15" ht="79.5">
      <c r="A167" s="167" t="s">
        <v>809</v>
      </c>
      <c r="B167" s="167" t="s">
        <v>810</v>
      </c>
      <c r="C167" s="188">
        <v>53199886273</v>
      </c>
      <c r="D167" s="177" t="s">
        <v>801</v>
      </c>
      <c r="E167" s="184">
        <v>14977</v>
      </c>
      <c r="F167" s="170">
        <f t="shared" si="2"/>
        <v>3</v>
      </c>
      <c r="G167" s="171"/>
      <c r="H167" s="171">
        <v>3</v>
      </c>
      <c r="I167" s="171"/>
      <c r="J167" s="171"/>
      <c r="K167" s="172">
        <v>3</v>
      </c>
      <c r="L167" s="171"/>
      <c r="M167" s="171">
        <v>1</v>
      </c>
      <c r="N167" s="171">
        <v>2</v>
      </c>
      <c r="O167" s="171"/>
    </row>
    <row r="168" spans="1:15" ht="79.5">
      <c r="A168" s="201" t="s">
        <v>811</v>
      </c>
      <c r="B168" s="167" t="s">
        <v>804</v>
      </c>
      <c r="C168" s="188">
        <v>52200167034</v>
      </c>
      <c r="D168" s="177" t="s">
        <v>801</v>
      </c>
      <c r="E168" s="184">
        <v>14977</v>
      </c>
      <c r="F168" s="170">
        <f t="shared" si="2"/>
        <v>2</v>
      </c>
      <c r="G168" s="181"/>
      <c r="H168" s="181">
        <v>2</v>
      </c>
      <c r="I168" s="171"/>
      <c r="J168" s="171"/>
      <c r="K168" s="172">
        <v>3</v>
      </c>
      <c r="L168" s="171"/>
      <c r="M168" s="171">
        <v>1</v>
      </c>
      <c r="N168" s="171">
        <v>2</v>
      </c>
      <c r="O168" s="171"/>
    </row>
    <row r="169" spans="1:15" ht="79.5">
      <c r="A169" s="201" t="s">
        <v>812</v>
      </c>
      <c r="B169" s="167" t="s">
        <v>813</v>
      </c>
      <c r="C169" s="188">
        <v>52205909402</v>
      </c>
      <c r="D169" s="177" t="s">
        <v>801</v>
      </c>
      <c r="E169" s="184">
        <v>14977</v>
      </c>
      <c r="F169" s="170">
        <f t="shared" si="2"/>
        <v>1</v>
      </c>
      <c r="G169" s="181"/>
      <c r="H169" s="181">
        <v>1</v>
      </c>
      <c r="I169" s="171"/>
      <c r="J169" s="181"/>
      <c r="K169" s="172">
        <v>1</v>
      </c>
      <c r="L169" s="171"/>
      <c r="M169" s="171">
        <v>1</v>
      </c>
      <c r="N169" s="171"/>
      <c r="O169" s="171"/>
    </row>
    <row r="170" spans="1:15" ht="79.5">
      <c r="A170" s="201" t="s">
        <v>814</v>
      </c>
      <c r="B170" s="167" t="s">
        <v>815</v>
      </c>
      <c r="C170" s="188">
        <v>536007992</v>
      </c>
      <c r="D170" s="177" t="s">
        <v>801</v>
      </c>
      <c r="E170" s="184">
        <v>14977</v>
      </c>
      <c r="F170" s="170">
        <f t="shared" si="2"/>
        <v>1</v>
      </c>
      <c r="G170" s="181"/>
      <c r="H170" s="181">
        <v>1</v>
      </c>
      <c r="I170" s="171"/>
      <c r="J170" s="181"/>
      <c r="K170" s="172">
        <v>3</v>
      </c>
      <c r="L170" s="171"/>
      <c r="M170" s="171">
        <v>1</v>
      </c>
      <c r="N170" s="171">
        <v>1</v>
      </c>
      <c r="O170" s="171">
        <v>1</v>
      </c>
    </row>
    <row r="171" spans="1:15" ht="79.5">
      <c r="A171" s="201" t="s">
        <v>816</v>
      </c>
      <c r="B171" s="167" t="s">
        <v>817</v>
      </c>
      <c r="C171" s="188">
        <v>53401957806</v>
      </c>
      <c r="D171" s="177" t="s">
        <v>801</v>
      </c>
      <c r="E171" s="184">
        <v>14977</v>
      </c>
      <c r="F171" s="170">
        <f t="shared" si="2"/>
        <v>0</v>
      </c>
      <c r="G171" s="181"/>
      <c r="H171" s="181"/>
      <c r="I171" s="171"/>
      <c r="J171" s="181"/>
      <c r="K171" s="172">
        <v>3</v>
      </c>
      <c r="L171" s="171"/>
      <c r="M171" s="171"/>
      <c r="N171" s="171">
        <v>3</v>
      </c>
      <c r="O171" s="171"/>
    </row>
    <row r="172" spans="1:15" ht="79.5">
      <c r="A172" s="201" t="s">
        <v>1662</v>
      </c>
      <c r="B172" s="167" t="s">
        <v>1663</v>
      </c>
      <c r="C172" s="188">
        <v>503007267</v>
      </c>
      <c r="D172" s="177" t="s">
        <v>801</v>
      </c>
      <c r="E172" s="184">
        <v>14977</v>
      </c>
      <c r="F172" s="170">
        <f t="shared" si="2"/>
        <v>1</v>
      </c>
      <c r="G172" s="181"/>
      <c r="H172" s="181">
        <v>1</v>
      </c>
      <c r="I172" s="171"/>
      <c r="J172" s="181"/>
      <c r="K172" s="172"/>
      <c r="L172" s="171"/>
      <c r="M172" s="171"/>
      <c r="N172" s="171"/>
      <c r="O172" s="171"/>
    </row>
    <row r="173" spans="1:15" ht="79.5">
      <c r="A173" s="201" t="s">
        <v>818</v>
      </c>
      <c r="B173" s="167" t="s">
        <v>819</v>
      </c>
      <c r="C173" s="167">
        <v>53101557405</v>
      </c>
      <c r="D173" s="177" t="s">
        <v>801</v>
      </c>
      <c r="E173" s="184">
        <v>14977</v>
      </c>
      <c r="F173" s="170">
        <f t="shared" si="2"/>
        <v>2</v>
      </c>
      <c r="G173" s="181"/>
      <c r="H173" s="181">
        <v>2</v>
      </c>
      <c r="I173" s="171"/>
      <c r="J173" s="181"/>
      <c r="K173" s="172">
        <v>3</v>
      </c>
      <c r="L173" s="171"/>
      <c r="M173" s="171"/>
      <c r="N173" s="171">
        <v>2</v>
      </c>
      <c r="O173" s="171">
        <v>1</v>
      </c>
    </row>
    <row r="174" spans="1:15" ht="79.5">
      <c r="A174" s="201" t="s">
        <v>820</v>
      </c>
      <c r="B174" s="167" t="s">
        <v>821</v>
      </c>
      <c r="C174" s="167">
        <v>54700448164</v>
      </c>
      <c r="D174" s="177" t="s">
        <v>801</v>
      </c>
      <c r="E174" s="184">
        <v>14977</v>
      </c>
      <c r="F174" s="170">
        <f t="shared" si="2"/>
        <v>0</v>
      </c>
      <c r="G174" s="181"/>
      <c r="H174" s="181"/>
      <c r="I174" s="171"/>
      <c r="J174" s="181"/>
      <c r="K174" s="172">
        <v>3</v>
      </c>
      <c r="L174" s="171"/>
      <c r="M174" s="171">
        <v>3</v>
      </c>
      <c r="N174" s="171"/>
      <c r="O174" s="171"/>
    </row>
    <row r="175" spans="1:15" ht="79.5">
      <c r="A175" s="201" t="s">
        <v>1664</v>
      </c>
      <c r="B175" s="167" t="s">
        <v>1665</v>
      </c>
      <c r="C175" s="188">
        <v>52200519303</v>
      </c>
      <c r="D175" s="177" t="s">
        <v>801</v>
      </c>
      <c r="E175" s="184">
        <v>14977</v>
      </c>
      <c r="F175" s="170">
        <f t="shared" si="2"/>
        <v>1</v>
      </c>
      <c r="G175" s="181"/>
      <c r="H175" s="181">
        <v>1</v>
      </c>
      <c r="I175" s="171"/>
      <c r="J175" s="181"/>
      <c r="K175" s="172"/>
      <c r="L175" s="171"/>
      <c r="M175" s="171"/>
      <c r="N175" s="171"/>
      <c r="O175" s="171"/>
    </row>
    <row r="176" spans="1:15" ht="79.5">
      <c r="A176" s="201" t="s">
        <v>822</v>
      </c>
      <c r="B176" s="167" t="s">
        <v>823</v>
      </c>
      <c r="C176" s="188">
        <v>52200600755</v>
      </c>
      <c r="D176" s="177" t="s">
        <v>801</v>
      </c>
      <c r="E176" s="184">
        <v>14977</v>
      </c>
      <c r="F176" s="170">
        <f t="shared" si="2"/>
        <v>1</v>
      </c>
      <c r="G176" s="181"/>
      <c r="H176" s="181">
        <v>1</v>
      </c>
      <c r="I176" s="171"/>
      <c r="J176" s="181"/>
      <c r="K176" s="172">
        <v>3</v>
      </c>
      <c r="L176" s="171"/>
      <c r="M176" s="171">
        <v>1</v>
      </c>
      <c r="N176" s="171"/>
      <c r="O176" s="171">
        <v>2</v>
      </c>
    </row>
    <row r="177" spans="1:15" ht="79.5">
      <c r="A177" s="201" t="s">
        <v>824</v>
      </c>
      <c r="B177" s="167" t="s">
        <v>825</v>
      </c>
      <c r="C177" s="188">
        <v>536007738</v>
      </c>
      <c r="D177" s="177" t="s">
        <v>801</v>
      </c>
      <c r="E177" s="184">
        <v>14977</v>
      </c>
      <c r="F177" s="170">
        <f t="shared" si="2"/>
        <v>2</v>
      </c>
      <c r="G177" s="181"/>
      <c r="H177" s="181">
        <v>2</v>
      </c>
      <c r="I177" s="171"/>
      <c r="J177" s="181"/>
      <c r="K177" s="172">
        <v>2</v>
      </c>
      <c r="L177" s="171"/>
      <c r="M177" s="171"/>
      <c r="N177" s="171">
        <v>2</v>
      </c>
      <c r="O177" s="171"/>
    </row>
    <row r="178" spans="1:15" ht="79.5">
      <c r="A178" s="201" t="s">
        <v>826</v>
      </c>
      <c r="B178" s="167" t="s">
        <v>825</v>
      </c>
      <c r="C178" s="188">
        <v>536011445</v>
      </c>
      <c r="D178" s="177" t="s">
        <v>801</v>
      </c>
      <c r="E178" s="184">
        <v>14977</v>
      </c>
      <c r="F178" s="170">
        <f t="shared" si="2"/>
        <v>3</v>
      </c>
      <c r="G178" s="181"/>
      <c r="H178" s="181">
        <v>3</v>
      </c>
      <c r="I178" s="171"/>
      <c r="J178" s="181"/>
      <c r="K178" s="172">
        <v>4</v>
      </c>
      <c r="L178" s="171"/>
      <c r="M178" s="171"/>
      <c r="N178" s="171">
        <v>2</v>
      </c>
      <c r="O178" s="171">
        <v>2</v>
      </c>
    </row>
    <row r="179" spans="1:15" ht="57">
      <c r="A179" s="201" t="s">
        <v>827</v>
      </c>
      <c r="B179" s="167" t="s">
        <v>828</v>
      </c>
      <c r="C179" s="188">
        <v>53700737005</v>
      </c>
      <c r="D179" s="177" t="s">
        <v>829</v>
      </c>
      <c r="E179" s="184" t="s">
        <v>693</v>
      </c>
      <c r="F179" s="170">
        <f t="shared" si="2"/>
        <v>1</v>
      </c>
      <c r="G179" s="181"/>
      <c r="H179" s="181"/>
      <c r="I179" s="171"/>
      <c r="J179" s="181">
        <v>1</v>
      </c>
      <c r="K179" s="172">
        <v>2</v>
      </c>
      <c r="L179" s="171"/>
      <c r="M179" s="171"/>
      <c r="N179" s="171"/>
      <c r="O179" s="171">
        <v>2</v>
      </c>
    </row>
    <row r="180" spans="1:15" ht="57">
      <c r="A180" s="201" t="s">
        <v>830</v>
      </c>
      <c r="B180" s="167" t="s">
        <v>831</v>
      </c>
      <c r="C180" s="188">
        <v>53700041909</v>
      </c>
      <c r="D180" s="177" t="s">
        <v>829</v>
      </c>
      <c r="E180" s="184" t="s">
        <v>693</v>
      </c>
      <c r="F180" s="170">
        <f t="shared" si="2"/>
        <v>0</v>
      </c>
      <c r="G180" s="181"/>
      <c r="H180" s="181"/>
      <c r="I180" s="171"/>
      <c r="J180" s="181"/>
      <c r="K180" s="172">
        <v>3</v>
      </c>
      <c r="L180" s="171"/>
      <c r="M180" s="171"/>
      <c r="N180" s="171"/>
      <c r="O180" s="171">
        <v>3</v>
      </c>
    </row>
    <row r="181" spans="1:15" ht="57">
      <c r="A181" s="201" t="s">
        <v>833</v>
      </c>
      <c r="B181" s="167" t="s">
        <v>834</v>
      </c>
      <c r="C181" s="188">
        <v>53404946778</v>
      </c>
      <c r="D181" s="177" t="s">
        <v>829</v>
      </c>
      <c r="E181" s="184" t="s">
        <v>693</v>
      </c>
      <c r="F181" s="170">
        <f t="shared" si="2"/>
        <v>0</v>
      </c>
      <c r="G181" s="181"/>
      <c r="H181" s="181"/>
      <c r="I181" s="171"/>
      <c r="J181" s="181"/>
      <c r="K181" s="172">
        <v>1</v>
      </c>
      <c r="L181" s="171"/>
      <c r="M181" s="171"/>
      <c r="N181" s="171"/>
      <c r="O181" s="171">
        <v>1</v>
      </c>
    </row>
    <row r="182" spans="1:15" ht="57">
      <c r="A182" s="201" t="s">
        <v>835</v>
      </c>
      <c r="B182" s="167" t="s">
        <v>836</v>
      </c>
      <c r="C182" s="188">
        <v>52400618703</v>
      </c>
      <c r="D182" s="177" t="s">
        <v>829</v>
      </c>
      <c r="E182" s="184" t="s">
        <v>693</v>
      </c>
      <c r="F182" s="170">
        <f t="shared" si="2"/>
        <v>4</v>
      </c>
      <c r="G182" s="181"/>
      <c r="H182" s="181"/>
      <c r="I182" s="171"/>
      <c r="J182" s="181">
        <v>4</v>
      </c>
      <c r="K182" s="172">
        <v>4</v>
      </c>
      <c r="L182" s="171"/>
      <c r="M182" s="171"/>
      <c r="N182" s="171"/>
      <c r="O182" s="171">
        <v>4</v>
      </c>
    </row>
    <row r="183" spans="1:15" ht="57">
      <c r="A183" s="201" t="s">
        <v>837</v>
      </c>
      <c r="B183" s="167" t="s">
        <v>838</v>
      </c>
      <c r="C183" s="188">
        <v>50702938713</v>
      </c>
      <c r="D183" s="177" t="s">
        <v>829</v>
      </c>
      <c r="E183" s="184" t="s">
        <v>693</v>
      </c>
      <c r="F183" s="170">
        <f t="shared" si="2"/>
        <v>0</v>
      </c>
      <c r="G183" s="181"/>
      <c r="H183" s="181"/>
      <c r="I183" s="171"/>
      <c r="J183" s="181"/>
      <c r="K183" s="172">
        <v>1</v>
      </c>
      <c r="L183" s="171"/>
      <c r="M183" s="171"/>
      <c r="N183" s="171"/>
      <c r="O183" s="171">
        <v>1</v>
      </c>
    </row>
    <row r="184" spans="1:15" ht="57">
      <c r="A184" s="202" t="s">
        <v>839</v>
      </c>
      <c r="B184" s="203" t="s">
        <v>840</v>
      </c>
      <c r="C184" s="204">
        <v>52103242977</v>
      </c>
      <c r="D184" s="205" t="s">
        <v>829</v>
      </c>
      <c r="E184" s="206" t="s">
        <v>693</v>
      </c>
      <c r="F184" s="170">
        <f t="shared" si="2"/>
        <v>0</v>
      </c>
      <c r="G184" s="181"/>
      <c r="H184" s="181"/>
      <c r="I184" s="171"/>
      <c r="J184" s="181"/>
      <c r="K184" s="172">
        <v>3</v>
      </c>
      <c r="L184" s="171"/>
      <c r="M184" s="171"/>
      <c r="N184" s="171">
        <v>3</v>
      </c>
      <c r="O184" s="171"/>
    </row>
    <row r="185" spans="1:15" ht="57">
      <c r="A185" s="202" t="s">
        <v>841</v>
      </c>
      <c r="B185" s="203" t="s">
        <v>842</v>
      </c>
      <c r="C185" s="204">
        <v>52802097881</v>
      </c>
      <c r="D185" s="205" t="s">
        <v>829</v>
      </c>
      <c r="E185" s="206" t="s">
        <v>693</v>
      </c>
      <c r="F185" s="170">
        <f t="shared" si="2"/>
        <v>0</v>
      </c>
      <c r="G185" s="181"/>
      <c r="H185" s="181"/>
      <c r="I185" s="171"/>
      <c r="J185" s="181"/>
      <c r="K185" s="172">
        <v>3</v>
      </c>
      <c r="L185" s="171"/>
      <c r="M185" s="171"/>
      <c r="N185" s="171"/>
      <c r="O185" s="171">
        <v>3</v>
      </c>
    </row>
    <row r="186" spans="1:15" ht="57">
      <c r="A186" s="202" t="s">
        <v>1666</v>
      </c>
      <c r="B186" s="203" t="s">
        <v>853</v>
      </c>
      <c r="C186" s="204">
        <v>535700854</v>
      </c>
      <c r="D186" s="205" t="s">
        <v>829</v>
      </c>
      <c r="E186" s="206" t="s">
        <v>693</v>
      </c>
      <c r="F186" s="170">
        <f t="shared" si="2"/>
        <v>2</v>
      </c>
      <c r="G186" s="181"/>
      <c r="H186" s="181"/>
      <c r="I186" s="171">
        <v>2</v>
      </c>
      <c r="J186" s="181"/>
      <c r="K186" s="172">
        <v>2</v>
      </c>
      <c r="L186" s="171"/>
      <c r="M186" s="171"/>
      <c r="N186" s="171">
        <v>2</v>
      </c>
      <c r="O186" s="171"/>
    </row>
    <row r="187" spans="1:15" ht="57">
      <c r="A187" s="202" t="s">
        <v>843</v>
      </c>
      <c r="B187" s="203" t="s">
        <v>844</v>
      </c>
      <c r="C187" s="204">
        <v>52502254477</v>
      </c>
      <c r="D187" s="205" t="s">
        <v>829</v>
      </c>
      <c r="E187" s="206" t="s">
        <v>693</v>
      </c>
      <c r="F187" s="170">
        <f t="shared" si="2"/>
        <v>0</v>
      </c>
      <c r="G187" s="181"/>
      <c r="H187" s="181"/>
      <c r="I187" s="171"/>
      <c r="J187" s="181"/>
      <c r="K187" s="172">
        <v>3</v>
      </c>
      <c r="L187" s="171"/>
      <c r="M187" s="171"/>
      <c r="N187" s="171"/>
      <c r="O187" s="171">
        <v>3</v>
      </c>
    </row>
    <row r="188" spans="1:15" ht="57">
      <c r="A188" s="202" t="s">
        <v>845</v>
      </c>
      <c r="B188" s="203" t="s">
        <v>846</v>
      </c>
      <c r="C188" s="204">
        <v>51900882435</v>
      </c>
      <c r="D188" s="205" t="s">
        <v>829</v>
      </c>
      <c r="E188" s="206" t="s">
        <v>693</v>
      </c>
      <c r="F188" s="170">
        <f t="shared" si="2"/>
        <v>0</v>
      </c>
      <c r="G188" s="181"/>
      <c r="H188" s="181"/>
      <c r="I188" s="171"/>
      <c r="J188" s="181"/>
      <c r="K188" s="172">
        <v>2</v>
      </c>
      <c r="L188" s="171"/>
      <c r="M188" s="171"/>
      <c r="N188" s="171"/>
      <c r="O188" s="171">
        <v>2</v>
      </c>
    </row>
    <row r="189" spans="1:15" ht="57">
      <c r="A189" s="202" t="s">
        <v>847</v>
      </c>
      <c r="B189" s="203" t="s">
        <v>848</v>
      </c>
      <c r="C189" s="204">
        <v>52400374373</v>
      </c>
      <c r="D189" s="205" t="s">
        <v>829</v>
      </c>
      <c r="E189" s="206" t="s">
        <v>693</v>
      </c>
      <c r="F189" s="170">
        <f t="shared" si="2"/>
        <v>0</v>
      </c>
      <c r="G189" s="181"/>
      <c r="H189" s="181"/>
      <c r="I189" s="171"/>
      <c r="J189" s="181"/>
      <c r="K189" s="172">
        <v>4</v>
      </c>
      <c r="L189" s="171"/>
      <c r="M189" s="171"/>
      <c r="N189" s="171"/>
      <c r="O189" s="171">
        <v>4</v>
      </c>
    </row>
    <row r="190" spans="1:15" ht="57">
      <c r="A190" s="202" t="s">
        <v>849</v>
      </c>
      <c r="B190" s="203" t="s">
        <v>850</v>
      </c>
      <c r="C190" s="204">
        <v>53102436379</v>
      </c>
      <c r="D190" s="205" t="s">
        <v>829</v>
      </c>
      <c r="E190" s="206" t="s">
        <v>693</v>
      </c>
      <c r="F190" s="170">
        <f t="shared" si="2"/>
        <v>3</v>
      </c>
      <c r="G190" s="181"/>
      <c r="H190" s="181"/>
      <c r="I190" s="171"/>
      <c r="J190" s="181">
        <v>3</v>
      </c>
      <c r="K190" s="172">
        <v>3</v>
      </c>
      <c r="L190" s="171"/>
      <c r="M190" s="171"/>
      <c r="N190" s="171"/>
      <c r="O190" s="171">
        <v>3</v>
      </c>
    </row>
    <row r="191" spans="1:15" ht="57">
      <c r="A191" s="202" t="s">
        <v>851</v>
      </c>
      <c r="B191" s="203" t="s">
        <v>838</v>
      </c>
      <c r="C191" s="204">
        <v>50700203209</v>
      </c>
      <c r="D191" s="205" t="s">
        <v>829</v>
      </c>
      <c r="E191" s="206" t="s">
        <v>693</v>
      </c>
      <c r="F191" s="170">
        <f t="shared" si="2"/>
        <v>0</v>
      </c>
      <c r="G191" s="181"/>
      <c r="H191" s="181"/>
      <c r="I191" s="171"/>
      <c r="J191" s="181"/>
      <c r="K191" s="172">
        <v>4</v>
      </c>
      <c r="L191" s="171"/>
      <c r="M191" s="171"/>
      <c r="N191" s="171">
        <v>4</v>
      </c>
      <c r="O191" s="171"/>
    </row>
    <row r="192" spans="1:15" ht="57">
      <c r="A192" s="202" t="s">
        <v>852</v>
      </c>
      <c r="B192" s="203" t="s">
        <v>853</v>
      </c>
      <c r="C192" s="204">
        <v>52501234132</v>
      </c>
      <c r="D192" s="205" t="s">
        <v>829</v>
      </c>
      <c r="E192" s="206" t="s">
        <v>693</v>
      </c>
      <c r="F192" s="170">
        <f t="shared" si="2"/>
        <v>0</v>
      </c>
      <c r="G192" s="181"/>
      <c r="H192" s="181"/>
      <c r="I192" s="171"/>
      <c r="J192" s="181"/>
      <c r="K192" s="172">
        <v>2</v>
      </c>
      <c r="L192" s="171"/>
      <c r="M192" s="171"/>
      <c r="N192" s="171"/>
      <c r="O192" s="171">
        <v>2</v>
      </c>
    </row>
    <row r="193" spans="1:15" ht="57">
      <c r="A193" s="202" t="s">
        <v>854</v>
      </c>
      <c r="B193" s="203" t="s">
        <v>855</v>
      </c>
      <c r="C193" s="204">
        <v>54701384932</v>
      </c>
      <c r="D193" s="205" t="s">
        <v>829</v>
      </c>
      <c r="E193" s="206" t="s">
        <v>693</v>
      </c>
      <c r="F193" s="170">
        <f t="shared" si="2"/>
        <v>0</v>
      </c>
      <c r="G193" s="181"/>
      <c r="H193" s="181"/>
      <c r="I193" s="171"/>
      <c r="J193" s="181"/>
      <c r="K193" s="172">
        <v>3</v>
      </c>
      <c r="L193" s="171"/>
      <c r="M193" s="171"/>
      <c r="N193" s="171">
        <v>3</v>
      </c>
      <c r="O193" s="171"/>
    </row>
    <row r="194" spans="1:15" ht="57">
      <c r="A194" s="202" t="s">
        <v>856</v>
      </c>
      <c r="B194" s="203" t="s">
        <v>857</v>
      </c>
      <c r="C194" s="204">
        <v>50202847514</v>
      </c>
      <c r="D194" s="205" t="s">
        <v>829</v>
      </c>
      <c r="E194" s="206" t="s">
        <v>693</v>
      </c>
      <c r="F194" s="170">
        <f t="shared" si="2"/>
        <v>0</v>
      </c>
      <c r="G194" s="181"/>
      <c r="H194" s="181"/>
      <c r="I194" s="171"/>
      <c r="J194" s="181"/>
      <c r="K194" s="172">
        <v>3</v>
      </c>
      <c r="L194" s="171"/>
      <c r="M194" s="171"/>
      <c r="N194" s="171">
        <v>3</v>
      </c>
      <c r="O194" s="171"/>
    </row>
    <row r="195" spans="1:15" ht="57">
      <c r="A195" s="202" t="s">
        <v>858</v>
      </c>
      <c r="B195" s="203" t="s">
        <v>859</v>
      </c>
      <c r="C195" s="204">
        <v>50100364469</v>
      </c>
      <c r="D195" s="205" t="s">
        <v>829</v>
      </c>
      <c r="E195" s="206" t="s">
        <v>693</v>
      </c>
      <c r="F195" s="170">
        <f t="shared" si="2"/>
        <v>0</v>
      </c>
      <c r="G195" s="181"/>
      <c r="H195" s="181"/>
      <c r="I195" s="171"/>
      <c r="J195" s="181"/>
      <c r="K195" s="172">
        <v>3</v>
      </c>
      <c r="L195" s="171"/>
      <c r="M195" s="171"/>
      <c r="N195" s="171"/>
      <c r="O195" s="171">
        <v>3</v>
      </c>
    </row>
    <row r="196" spans="1:15" ht="57">
      <c r="A196" s="202" t="s">
        <v>860</v>
      </c>
      <c r="B196" s="203" t="s">
        <v>861</v>
      </c>
      <c r="C196" s="204">
        <v>51301427103</v>
      </c>
      <c r="D196" s="205" t="s">
        <v>829</v>
      </c>
      <c r="E196" s="206" t="s">
        <v>693</v>
      </c>
      <c r="F196" s="170">
        <f t="shared" si="2"/>
        <v>0</v>
      </c>
      <c r="G196" s="181"/>
      <c r="H196" s="181"/>
      <c r="I196" s="171"/>
      <c r="J196" s="181"/>
      <c r="K196" s="172">
        <v>2</v>
      </c>
      <c r="L196" s="171"/>
      <c r="M196" s="171"/>
      <c r="N196" s="171">
        <v>2</v>
      </c>
      <c r="O196" s="171"/>
    </row>
    <row r="197" spans="1:15" ht="57">
      <c r="A197" s="202" t="s">
        <v>862</v>
      </c>
      <c r="B197" s="203" t="s">
        <v>863</v>
      </c>
      <c r="C197" s="204">
        <v>54947266569</v>
      </c>
      <c r="D197" s="205" t="s">
        <v>829</v>
      </c>
      <c r="E197" s="206" t="s">
        <v>693</v>
      </c>
      <c r="F197" s="170">
        <f t="shared" si="2"/>
        <v>0</v>
      </c>
      <c r="G197" s="181"/>
      <c r="H197" s="181"/>
      <c r="I197" s="171"/>
      <c r="J197" s="181"/>
      <c r="K197" s="172">
        <v>2</v>
      </c>
      <c r="L197" s="171"/>
      <c r="M197" s="171"/>
      <c r="N197" s="171"/>
      <c r="O197" s="171">
        <v>2</v>
      </c>
    </row>
    <row r="198" spans="1:15" ht="57">
      <c r="A198" s="202" t="s">
        <v>864</v>
      </c>
      <c r="B198" s="203" t="s">
        <v>865</v>
      </c>
      <c r="C198" s="204">
        <v>51801340490</v>
      </c>
      <c r="D198" s="205" t="s">
        <v>829</v>
      </c>
      <c r="E198" s="206" t="s">
        <v>693</v>
      </c>
      <c r="F198" s="170">
        <f t="shared" si="2"/>
        <v>5</v>
      </c>
      <c r="G198" s="181"/>
      <c r="H198" s="181"/>
      <c r="I198" s="171"/>
      <c r="J198" s="181">
        <v>5</v>
      </c>
      <c r="K198" s="172">
        <v>3</v>
      </c>
      <c r="L198" s="171"/>
      <c r="M198" s="171"/>
      <c r="N198" s="171">
        <v>3</v>
      </c>
      <c r="O198" s="171"/>
    </row>
    <row r="199" spans="1:15" ht="57">
      <c r="A199" s="202" t="s">
        <v>866</v>
      </c>
      <c r="B199" s="203" t="s">
        <v>867</v>
      </c>
      <c r="C199" s="204">
        <v>50203042142</v>
      </c>
      <c r="D199" s="205" t="s">
        <v>829</v>
      </c>
      <c r="E199" s="206" t="s">
        <v>693</v>
      </c>
      <c r="F199" s="170">
        <f t="shared" si="2"/>
        <v>0</v>
      </c>
      <c r="G199" s="181"/>
      <c r="H199" s="181"/>
      <c r="I199" s="171"/>
      <c r="J199" s="181"/>
      <c r="K199" s="172">
        <v>4</v>
      </c>
      <c r="L199" s="171"/>
      <c r="M199" s="171"/>
      <c r="N199" s="171"/>
      <c r="O199" s="171">
        <v>4</v>
      </c>
    </row>
    <row r="200" spans="1:15" ht="57">
      <c r="A200" s="202" t="s">
        <v>868</v>
      </c>
      <c r="B200" s="203" t="s">
        <v>719</v>
      </c>
      <c r="C200" s="204">
        <v>52104796921</v>
      </c>
      <c r="D200" s="205" t="s">
        <v>829</v>
      </c>
      <c r="E200" s="206" t="s">
        <v>693</v>
      </c>
      <c r="F200" s="170">
        <f t="shared" si="2"/>
        <v>0</v>
      </c>
      <c r="G200" s="181"/>
      <c r="H200" s="181"/>
      <c r="I200" s="171"/>
      <c r="J200" s="181"/>
      <c r="K200" s="172">
        <v>4</v>
      </c>
      <c r="L200" s="171"/>
      <c r="M200" s="171"/>
      <c r="N200" s="171">
        <v>2</v>
      </c>
      <c r="O200" s="171">
        <v>2</v>
      </c>
    </row>
    <row r="201" spans="1:15" ht="57">
      <c r="A201" s="202" t="s">
        <v>869</v>
      </c>
      <c r="B201" s="203" t="s">
        <v>870</v>
      </c>
      <c r="C201" s="204">
        <v>52500542230</v>
      </c>
      <c r="D201" s="205" t="s">
        <v>829</v>
      </c>
      <c r="E201" s="206" t="s">
        <v>693</v>
      </c>
      <c r="F201" s="170">
        <f t="shared" si="2"/>
        <v>0</v>
      </c>
      <c r="G201" s="181"/>
      <c r="H201" s="181"/>
      <c r="I201" s="171"/>
      <c r="J201" s="181"/>
      <c r="K201" s="172">
        <v>2</v>
      </c>
      <c r="L201" s="171"/>
      <c r="M201" s="171"/>
      <c r="N201" s="171"/>
      <c r="O201" s="171">
        <v>2</v>
      </c>
    </row>
    <row r="202" spans="1:15" ht="57">
      <c r="A202" s="202" t="s">
        <v>871</v>
      </c>
      <c r="B202" s="203" t="s">
        <v>872</v>
      </c>
      <c r="C202" s="204">
        <v>53101826633</v>
      </c>
      <c r="D202" s="205" t="s">
        <v>829</v>
      </c>
      <c r="E202" s="206" t="s">
        <v>693</v>
      </c>
      <c r="F202" s="170">
        <f t="shared" si="2"/>
        <v>0</v>
      </c>
      <c r="G202" s="181"/>
      <c r="H202" s="181"/>
      <c r="I202" s="171"/>
      <c r="J202" s="181"/>
      <c r="K202" s="172">
        <v>2</v>
      </c>
      <c r="L202" s="171"/>
      <c r="M202" s="171"/>
      <c r="N202" s="171">
        <v>2</v>
      </c>
      <c r="O202" s="171"/>
    </row>
    <row r="203" spans="1:15" ht="57">
      <c r="A203" s="202" t="s">
        <v>873</v>
      </c>
      <c r="B203" s="203" t="s">
        <v>874</v>
      </c>
      <c r="C203" s="204">
        <v>509000638</v>
      </c>
      <c r="D203" s="205" t="s">
        <v>829</v>
      </c>
      <c r="E203" s="206" t="s">
        <v>693</v>
      </c>
      <c r="F203" s="170">
        <f aca="true" t="shared" si="3" ref="F203:F264">H203+I203+J203</f>
        <v>4</v>
      </c>
      <c r="G203" s="181"/>
      <c r="H203" s="181"/>
      <c r="I203" s="171"/>
      <c r="J203" s="181">
        <v>4</v>
      </c>
      <c r="K203" s="172">
        <v>2</v>
      </c>
      <c r="L203" s="171"/>
      <c r="M203" s="171"/>
      <c r="N203" s="171">
        <v>2</v>
      </c>
      <c r="O203" s="171"/>
    </row>
    <row r="204" spans="1:15" ht="57">
      <c r="A204" s="202" t="s">
        <v>875</v>
      </c>
      <c r="B204" s="203" t="s">
        <v>876</v>
      </c>
      <c r="C204" s="204">
        <v>55200640954</v>
      </c>
      <c r="D204" s="205" t="s">
        <v>829</v>
      </c>
      <c r="E204" s="206" t="s">
        <v>693</v>
      </c>
      <c r="F204" s="170">
        <f t="shared" si="3"/>
        <v>0</v>
      </c>
      <c r="G204" s="181"/>
      <c r="H204" s="181"/>
      <c r="I204" s="171"/>
      <c r="J204" s="181"/>
      <c r="K204" s="172">
        <v>2</v>
      </c>
      <c r="L204" s="171"/>
      <c r="M204" s="171"/>
      <c r="N204" s="171"/>
      <c r="O204" s="171">
        <v>2</v>
      </c>
    </row>
    <row r="205" spans="1:15" ht="57">
      <c r="A205" s="202" t="s">
        <v>877</v>
      </c>
      <c r="B205" s="203" t="s">
        <v>878</v>
      </c>
      <c r="C205" s="204">
        <v>511001886</v>
      </c>
      <c r="D205" s="205" t="s">
        <v>829</v>
      </c>
      <c r="E205" s="206" t="s">
        <v>693</v>
      </c>
      <c r="F205" s="170">
        <f t="shared" si="3"/>
        <v>0</v>
      </c>
      <c r="G205" s="181"/>
      <c r="H205" s="181"/>
      <c r="I205" s="171"/>
      <c r="J205" s="181"/>
      <c r="K205" s="172">
        <v>3</v>
      </c>
      <c r="L205" s="171"/>
      <c r="M205" s="171"/>
      <c r="N205" s="171">
        <v>3</v>
      </c>
      <c r="O205" s="171"/>
    </row>
    <row r="206" spans="1:15" ht="57">
      <c r="A206" s="202" t="s">
        <v>879</v>
      </c>
      <c r="B206" s="203" t="s">
        <v>880</v>
      </c>
      <c r="C206" s="204">
        <v>521020126</v>
      </c>
      <c r="D206" s="205" t="s">
        <v>829</v>
      </c>
      <c r="E206" s="206" t="s">
        <v>693</v>
      </c>
      <c r="F206" s="170">
        <f t="shared" si="3"/>
        <v>0</v>
      </c>
      <c r="G206" s="181"/>
      <c r="H206" s="181"/>
      <c r="I206" s="171"/>
      <c r="J206" s="181"/>
      <c r="K206" s="172">
        <v>2</v>
      </c>
      <c r="L206" s="171"/>
      <c r="M206" s="171"/>
      <c r="N206" s="171"/>
      <c r="O206" s="171">
        <v>2</v>
      </c>
    </row>
    <row r="207" spans="1:15" ht="57">
      <c r="A207" s="202" t="s">
        <v>881</v>
      </c>
      <c r="B207" s="203" t="s">
        <v>882</v>
      </c>
      <c r="C207" s="204">
        <v>51800942371</v>
      </c>
      <c r="D207" s="205" t="s">
        <v>829</v>
      </c>
      <c r="E207" s="206" t="s">
        <v>693</v>
      </c>
      <c r="F207" s="170">
        <f t="shared" si="3"/>
        <v>0</v>
      </c>
      <c r="G207" s="181"/>
      <c r="H207" s="181"/>
      <c r="I207" s="171"/>
      <c r="J207" s="181"/>
      <c r="K207" s="172">
        <v>2</v>
      </c>
      <c r="L207" s="171"/>
      <c r="M207" s="171"/>
      <c r="N207" s="171"/>
      <c r="O207" s="171">
        <v>2</v>
      </c>
    </row>
    <row r="208" spans="1:15" ht="57">
      <c r="A208" s="202" t="s">
        <v>883</v>
      </c>
      <c r="B208" s="203" t="s">
        <v>882</v>
      </c>
      <c r="C208" s="204">
        <v>562061890</v>
      </c>
      <c r="D208" s="205" t="s">
        <v>829</v>
      </c>
      <c r="E208" s="206" t="s">
        <v>693</v>
      </c>
      <c r="F208" s="170">
        <f t="shared" si="3"/>
        <v>2</v>
      </c>
      <c r="G208" s="181"/>
      <c r="H208" s="181"/>
      <c r="I208" s="171"/>
      <c r="J208" s="181">
        <v>2</v>
      </c>
      <c r="K208" s="172">
        <v>2</v>
      </c>
      <c r="L208" s="171"/>
      <c r="M208" s="171"/>
      <c r="N208" s="171">
        <v>2</v>
      </c>
      <c r="O208" s="171"/>
    </row>
    <row r="209" spans="1:15" ht="57">
      <c r="A209" s="202" t="s">
        <v>884</v>
      </c>
      <c r="B209" s="203" t="s">
        <v>885</v>
      </c>
      <c r="C209" s="204">
        <v>50200866159</v>
      </c>
      <c r="D209" s="205" t="s">
        <v>829</v>
      </c>
      <c r="E209" s="206" t="s">
        <v>693</v>
      </c>
      <c r="F209" s="170">
        <f t="shared" si="3"/>
        <v>0</v>
      </c>
      <c r="G209" s="181"/>
      <c r="H209" s="181"/>
      <c r="I209" s="171"/>
      <c r="J209" s="181"/>
      <c r="K209" s="172">
        <v>2</v>
      </c>
      <c r="L209" s="171"/>
      <c r="M209" s="171"/>
      <c r="N209" s="171"/>
      <c r="O209" s="171">
        <v>2</v>
      </c>
    </row>
    <row r="210" spans="1:15" ht="57">
      <c r="A210" s="202" t="s">
        <v>886</v>
      </c>
      <c r="B210" s="203" t="s">
        <v>887</v>
      </c>
      <c r="C210" s="204">
        <v>504005960</v>
      </c>
      <c r="D210" s="205" t="s">
        <v>829</v>
      </c>
      <c r="E210" s="206" t="s">
        <v>693</v>
      </c>
      <c r="F210" s="170">
        <f t="shared" si="3"/>
        <v>0</v>
      </c>
      <c r="G210" s="181"/>
      <c r="H210" s="181"/>
      <c r="I210" s="171"/>
      <c r="J210" s="181"/>
      <c r="K210" s="172">
        <v>2</v>
      </c>
      <c r="L210" s="171"/>
      <c r="M210" s="171"/>
      <c r="N210" s="171">
        <v>2</v>
      </c>
      <c r="O210" s="171"/>
    </row>
    <row r="211" spans="1:15" ht="57">
      <c r="A211" s="202" t="s">
        <v>888</v>
      </c>
      <c r="B211" s="203" t="s">
        <v>889</v>
      </c>
      <c r="C211" s="204">
        <v>536012671</v>
      </c>
      <c r="D211" s="205" t="s">
        <v>829</v>
      </c>
      <c r="E211" s="206" t="s">
        <v>693</v>
      </c>
      <c r="F211" s="170">
        <f t="shared" si="3"/>
        <v>0</v>
      </c>
      <c r="G211" s="181"/>
      <c r="H211" s="181"/>
      <c r="I211" s="171"/>
      <c r="J211" s="181"/>
      <c r="K211" s="172">
        <v>3</v>
      </c>
      <c r="L211" s="171"/>
      <c r="M211" s="171"/>
      <c r="N211" s="171"/>
      <c r="O211" s="171">
        <v>3</v>
      </c>
    </row>
    <row r="212" spans="1:15" ht="57">
      <c r="A212" s="202" t="s">
        <v>890</v>
      </c>
      <c r="B212" s="203" t="s">
        <v>891</v>
      </c>
      <c r="C212" s="204">
        <v>536011050</v>
      </c>
      <c r="D212" s="205" t="s">
        <v>829</v>
      </c>
      <c r="E212" s="206" t="s">
        <v>693</v>
      </c>
      <c r="F212" s="170">
        <f t="shared" si="3"/>
        <v>0</v>
      </c>
      <c r="G212" s="181"/>
      <c r="H212" s="181"/>
      <c r="I212" s="171"/>
      <c r="J212" s="181"/>
      <c r="K212" s="172">
        <v>2</v>
      </c>
      <c r="L212" s="171"/>
      <c r="M212" s="171"/>
      <c r="N212" s="171"/>
      <c r="O212" s="171">
        <v>2</v>
      </c>
    </row>
    <row r="213" spans="1:15" ht="57">
      <c r="A213" s="202" t="s">
        <v>892</v>
      </c>
      <c r="B213" s="203" t="s">
        <v>893</v>
      </c>
      <c r="C213" s="204">
        <v>536008900</v>
      </c>
      <c r="D213" s="205" t="s">
        <v>829</v>
      </c>
      <c r="E213" s="206" t="s">
        <v>693</v>
      </c>
      <c r="F213" s="170">
        <f t="shared" si="3"/>
        <v>0</v>
      </c>
      <c r="G213" s="181"/>
      <c r="H213" s="181"/>
      <c r="I213" s="171"/>
      <c r="J213" s="181"/>
      <c r="K213" s="172">
        <v>3</v>
      </c>
      <c r="L213" s="171"/>
      <c r="M213" s="171"/>
      <c r="N213" s="171"/>
      <c r="O213" s="171">
        <v>3</v>
      </c>
    </row>
    <row r="214" spans="1:15" ht="57">
      <c r="A214" s="202" t="s">
        <v>894</v>
      </c>
      <c r="B214" s="203" t="s">
        <v>895</v>
      </c>
      <c r="C214" s="204">
        <v>527008372</v>
      </c>
      <c r="D214" s="205" t="s">
        <v>829</v>
      </c>
      <c r="E214" s="206" t="s">
        <v>693</v>
      </c>
      <c r="F214" s="170">
        <f t="shared" si="3"/>
        <v>0</v>
      </c>
      <c r="G214" s="181"/>
      <c r="H214" s="181"/>
      <c r="I214" s="171"/>
      <c r="J214" s="181"/>
      <c r="K214" s="172">
        <v>2</v>
      </c>
      <c r="L214" s="171"/>
      <c r="M214" s="171"/>
      <c r="N214" s="171">
        <v>2</v>
      </c>
      <c r="O214" s="171"/>
    </row>
    <row r="215" spans="1:15" ht="57">
      <c r="A215" s="202" t="s">
        <v>896</v>
      </c>
      <c r="B215" s="203" t="s">
        <v>897</v>
      </c>
      <c r="C215" s="204">
        <v>504008312</v>
      </c>
      <c r="D215" s="205" t="s">
        <v>829</v>
      </c>
      <c r="E215" s="206" t="s">
        <v>693</v>
      </c>
      <c r="F215" s="170">
        <f t="shared" si="3"/>
        <v>4</v>
      </c>
      <c r="G215" s="181"/>
      <c r="H215" s="181"/>
      <c r="I215" s="171"/>
      <c r="J215" s="181">
        <v>4</v>
      </c>
      <c r="K215" s="172">
        <v>3</v>
      </c>
      <c r="L215" s="171"/>
      <c r="M215" s="171"/>
      <c r="N215" s="171"/>
      <c r="O215" s="171">
        <v>3</v>
      </c>
    </row>
    <row r="216" spans="1:15" ht="12.75">
      <c r="A216" s="202"/>
      <c r="B216" s="203"/>
      <c r="C216" s="204"/>
      <c r="D216" s="205"/>
      <c r="E216" s="206"/>
      <c r="F216" s="170">
        <f t="shared" si="3"/>
        <v>0</v>
      </c>
      <c r="G216" s="181"/>
      <c r="H216" s="181"/>
      <c r="I216" s="171"/>
      <c r="J216" s="181"/>
      <c r="K216" s="172"/>
      <c r="L216" s="171"/>
      <c r="M216" s="171"/>
      <c r="N216" s="171"/>
      <c r="O216" s="171"/>
    </row>
    <row r="217" spans="1:15" ht="57">
      <c r="A217" s="202" t="s">
        <v>898</v>
      </c>
      <c r="B217" s="203" t="s">
        <v>899</v>
      </c>
      <c r="C217" s="204">
        <v>504002470</v>
      </c>
      <c r="D217" s="205" t="s">
        <v>829</v>
      </c>
      <c r="E217" s="206" t="s">
        <v>693</v>
      </c>
      <c r="F217" s="170">
        <f t="shared" si="3"/>
        <v>0</v>
      </c>
      <c r="G217" s="181"/>
      <c r="H217" s="181"/>
      <c r="I217" s="171"/>
      <c r="J217" s="181"/>
      <c r="K217" s="172">
        <v>4</v>
      </c>
      <c r="L217" s="171"/>
      <c r="M217" s="171"/>
      <c r="N217" s="171">
        <v>2</v>
      </c>
      <c r="O217" s="171">
        <v>2</v>
      </c>
    </row>
    <row r="218" spans="1:15" ht="57">
      <c r="A218" s="202" t="s">
        <v>900</v>
      </c>
      <c r="B218" s="203" t="s">
        <v>901</v>
      </c>
      <c r="C218" s="204"/>
      <c r="D218" s="205" t="s">
        <v>829</v>
      </c>
      <c r="E218" s="206" t="s">
        <v>693</v>
      </c>
      <c r="F218" s="170">
        <f t="shared" si="3"/>
        <v>0</v>
      </c>
      <c r="G218" s="181"/>
      <c r="H218" s="181"/>
      <c r="I218" s="171"/>
      <c r="J218" s="181"/>
      <c r="K218" s="172">
        <v>3</v>
      </c>
      <c r="L218" s="171"/>
      <c r="M218" s="171"/>
      <c r="N218" s="171"/>
      <c r="O218" s="171">
        <v>3</v>
      </c>
    </row>
    <row r="219" spans="1:15" ht="57">
      <c r="A219" s="202" t="s">
        <v>902</v>
      </c>
      <c r="B219" s="203" t="s">
        <v>853</v>
      </c>
      <c r="C219" s="204">
        <v>52500692059</v>
      </c>
      <c r="D219" s="205" t="s">
        <v>829</v>
      </c>
      <c r="E219" s="206" t="s">
        <v>693</v>
      </c>
      <c r="F219" s="170">
        <f t="shared" si="3"/>
        <v>0</v>
      </c>
      <c r="G219" s="181"/>
      <c r="H219" s="181"/>
      <c r="I219" s="171"/>
      <c r="J219" s="181"/>
      <c r="K219" s="172">
        <v>3</v>
      </c>
      <c r="L219" s="171"/>
      <c r="M219" s="171"/>
      <c r="N219" s="171">
        <v>3</v>
      </c>
      <c r="O219" s="171"/>
    </row>
    <row r="220" spans="1:15" ht="57">
      <c r="A220" s="202" t="s">
        <v>903</v>
      </c>
      <c r="B220" s="203" t="s">
        <v>904</v>
      </c>
      <c r="C220" s="204">
        <v>50500798703</v>
      </c>
      <c r="D220" s="205" t="s">
        <v>829</v>
      </c>
      <c r="E220" s="206" t="s">
        <v>693</v>
      </c>
      <c r="F220" s="170">
        <f t="shared" si="3"/>
        <v>0</v>
      </c>
      <c r="G220" s="181"/>
      <c r="H220" s="181"/>
      <c r="I220" s="171"/>
      <c r="J220" s="181"/>
      <c r="K220" s="172">
        <v>3</v>
      </c>
      <c r="L220" s="171"/>
      <c r="M220" s="171"/>
      <c r="N220" s="171"/>
      <c r="O220" s="171">
        <v>3</v>
      </c>
    </row>
    <row r="221" spans="1:15" ht="57">
      <c r="A221" s="202" t="s">
        <v>905</v>
      </c>
      <c r="B221" s="203" t="s">
        <v>906</v>
      </c>
      <c r="C221" s="204">
        <v>50401951936</v>
      </c>
      <c r="D221" s="205" t="s">
        <v>829</v>
      </c>
      <c r="E221" s="206" t="s">
        <v>693</v>
      </c>
      <c r="F221" s="170">
        <f t="shared" si="3"/>
        <v>0</v>
      </c>
      <c r="G221" s="181"/>
      <c r="H221" s="181"/>
      <c r="I221" s="171"/>
      <c r="J221" s="181"/>
      <c r="K221" s="172">
        <v>3</v>
      </c>
      <c r="L221" s="171"/>
      <c r="M221" s="171"/>
      <c r="N221" s="171"/>
      <c r="O221" s="171">
        <v>3</v>
      </c>
    </row>
    <row r="222" spans="1:15" ht="57">
      <c r="A222" s="202" t="s">
        <v>907</v>
      </c>
      <c r="B222" s="203" t="s">
        <v>908</v>
      </c>
      <c r="C222" s="204">
        <v>52501362825</v>
      </c>
      <c r="D222" s="205" t="s">
        <v>829</v>
      </c>
      <c r="E222" s="206" t="s">
        <v>693</v>
      </c>
      <c r="F222" s="170">
        <f t="shared" si="3"/>
        <v>0</v>
      </c>
      <c r="G222" s="181"/>
      <c r="H222" s="181"/>
      <c r="I222" s="171"/>
      <c r="J222" s="181"/>
      <c r="K222" s="172">
        <v>3</v>
      </c>
      <c r="L222" s="171"/>
      <c r="M222" s="171"/>
      <c r="N222" s="171"/>
      <c r="O222" s="171">
        <v>3</v>
      </c>
    </row>
    <row r="223" spans="1:15" ht="57">
      <c r="A223" s="202" t="s">
        <v>909</v>
      </c>
      <c r="B223" s="203" t="s">
        <v>910</v>
      </c>
      <c r="C223" s="204">
        <v>509004008</v>
      </c>
      <c r="D223" s="205" t="s">
        <v>829</v>
      </c>
      <c r="E223" s="206" t="s">
        <v>693</v>
      </c>
      <c r="F223" s="170">
        <f t="shared" si="3"/>
        <v>0</v>
      </c>
      <c r="G223" s="181"/>
      <c r="H223" s="181"/>
      <c r="I223" s="171"/>
      <c r="J223" s="181"/>
      <c r="K223" s="172">
        <v>2</v>
      </c>
      <c r="L223" s="171"/>
      <c r="M223" s="171"/>
      <c r="N223" s="171">
        <v>2</v>
      </c>
      <c r="O223" s="171"/>
    </row>
    <row r="224" spans="1:15" ht="57">
      <c r="A224" s="202" t="s">
        <v>911</v>
      </c>
      <c r="B224" s="203" t="s">
        <v>763</v>
      </c>
      <c r="C224" s="204">
        <v>50500419899</v>
      </c>
      <c r="D224" s="205" t="s">
        <v>829</v>
      </c>
      <c r="E224" s="206" t="s">
        <v>693</v>
      </c>
      <c r="F224" s="170">
        <f t="shared" si="3"/>
        <v>4</v>
      </c>
      <c r="G224" s="181"/>
      <c r="H224" s="181"/>
      <c r="I224" s="171">
        <v>4</v>
      </c>
      <c r="J224" s="181"/>
      <c r="K224" s="172">
        <v>3</v>
      </c>
      <c r="L224" s="171"/>
      <c r="M224" s="171"/>
      <c r="N224" s="171"/>
      <c r="O224" s="171">
        <v>3</v>
      </c>
    </row>
    <row r="225" spans="1:15" ht="57">
      <c r="A225" s="202" t="s">
        <v>912</v>
      </c>
      <c r="B225" s="203" t="s">
        <v>719</v>
      </c>
      <c r="C225" s="204">
        <v>53401589574</v>
      </c>
      <c r="D225" s="205" t="s">
        <v>829</v>
      </c>
      <c r="E225" s="206" t="s">
        <v>693</v>
      </c>
      <c r="F225" s="170">
        <f t="shared" si="3"/>
        <v>0</v>
      </c>
      <c r="G225" s="181"/>
      <c r="H225" s="181"/>
      <c r="I225" s="171"/>
      <c r="J225" s="181"/>
      <c r="K225" s="172">
        <v>3</v>
      </c>
      <c r="L225" s="171"/>
      <c r="M225" s="171"/>
      <c r="N225" s="171">
        <v>3</v>
      </c>
      <c r="O225" s="171"/>
    </row>
    <row r="226" spans="1:15" ht="57">
      <c r="A226" s="202" t="s">
        <v>913</v>
      </c>
      <c r="B226" s="203" t="s">
        <v>914</v>
      </c>
      <c r="C226" s="204">
        <v>52500770370</v>
      </c>
      <c r="D226" s="205" t="s">
        <v>829</v>
      </c>
      <c r="E226" s="206" t="s">
        <v>693</v>
      </c>
      <c r="F226" s="170">
        <f t="shared" si="3"/>
        <v>0</v>
      </c>
      <c r="G226" s="181"/>
      <c r="H226" s="181"/>
      <c r="I226" s="171"/>
      <c r="J226" s="181"/>
      <c r="K226" s="172">
        <v>3</v>
      </c>
      <c r="L226" s="171"/>
      <c r="M226" s="171"/>
      <c r="N226" s="171"/>
      <c r="O226" s="171">
        <v>3</v>
      </c>
    </row>
    <row r="227" spans="1:15" ht="57">
      <c r="A227" s="202" t="s">
        <v>915</v>
      </c>
      <c r="B227" s="203" t="s">
        <v>916</v>
      </c>
      <c r="C227" s="204">
        <v>52501725152</v>
      </c>
      <c r="D227" s="205" t="s">
        <v>829</v>
      </c>
      <c r="E227" s="206" t="s">
        <v>693</v>
      </c>
      <c r="F227" s="170">
        <f t="shared" si="3"/>
        <v>0</v>
      </c>
      <c r="G227" s="181"/>
      <c r="H227" s="181"/>
      <c r="I227" s="171"/>
      <c r="J227" s="181"/>
      <c r="K227" s="172">
        <v>2</v>
      </c>
      <c r="L227" s="171"/>
      <c r="M227" s="171"/>
      <c r="N227" s="171"/>
      <c r="O227" s="171">
        <v>2</v>
      </c>
    </row>
    <row r="228" spans="1:15" ht="57">
      <c r="A228" s="202" t="s">
        <v>917</v>
      </c>
      <c r="B228" s="203" t="s">
        <v>918</v>
      </c>
      <c r="C228" s="204">
        <v>51800700284</v>
      </c>
      <c r="D228" s="205" t="s">
        <v>829</v>
      </c>
      <c r="E228" s="206" t="s">
        <v>693</v>
      </c>
      <c r="F228" s="170">
        <f t="shared" si="3"/>
        <v>0</v>
      </c>
      <c r="G228" s="181"/>
      <c r="H228" s="181"/>
      <c r="I228" s="171"/>
      <c r="J228" s="181"/>
      <c r="K228" s="172">
        <v>3</v>
      </c>
      <c r="L228" s="171"/>
      <c r="M228" s="171"/>
      <c r="N228" s="171"/>
      <c r="O228" s="171">
        <v>3</v>
      </c>
    </row>
    <row r="229" spans="1:15" ht="57">
      <c r="A229" s="202" t="s">
        <v>919</v>
      </c>
      <c r="B229" s="203" t="s">
        <v>870</v>
      </c>
      <c r="C229" s="204">
        <v>52501340130</v>
      </c>
      <c r="D229" s="205" t="s">
        <v>829</v>
      </c>
      <c r="E229" s="206" t="s">
        <v>693</v>
      </c>
      <c r="F229" s="170">
        <f t="shared" si="3"/>
        <v>0</v>
      </c>
      <c r="G229" s="181"/>
      <c r="H229" s="181"/>
      <c r="I229" s="171"/>
      <c r="J229" s="181"/>
      <c r="K229" s="172">
        <v>3</v>
      </c>
      <c r="L229" s="171"/>
      <c r="M229" s="171"/>
      <c r="N229" s="171">
        <v>3</v>
      </c>
      <c r="O229" s="171"/>
    </row>
    <row r="230" spans="1:15" ht="57">
      <c r="A230" s="202" t="s">
        <v>920</v>
      </c>
      <c r="B230" s="203" t="s">
        <v>921</v>
      </c>
      <c r="C230" s="204">
        <v>524009040</v>
      </c>
      <c r="D230" s="205" t="s">
        <v>829</v>
      </c>
      <c r="E230" s="206" t="s">
        <v>693</v>
      </c>
      <c r="F230" s="170">
        <f t="shared" si="3"/>
        <v>0</v>
      </c>
      <c r="G230" s="181"/>
      <c r="H230" s="181"/>
      <c r="I230" s="171"/>
      <c r="J230" s="181"/>
      <c r="K230" s="172">
        <v>3</v>
      </c>
      <c r="L230" s="171"/>
      <c r="M230" s="171"/>
      <c r="N230" s="171"/>
      <c r="O230" s="171">
        <v>3</v>
      </c>
    </row>
    <row r="231" spans="1:15" ht="57">
      <c r="A231" s="202" t="s">
        <v>922</v>
      </c>
      <c r="B231" s="203" t="s">
        <v>910</v>
      </c>
      <c r="C231" s="204">
        <v>509000074</v>
      </c>
      <c r="D231" s="205" t="s">
        <v>829</v>
      </c>
      <c r="E231" s="206" t="s">
        <v>693</v>
      </c>
      <c r="F231" s="170">
        <f t="shared" si="3"/>
        <v>0</v>
      </c>
      <c r="G231" s="181"/>
      <c r="H231" s="181"/>
      <c r="I231" s="171"/>
      <c r="J231" s="181"/>
      <c r="K231" s="172">
        <v>3</v>
      </c>
      <c r="L231" s="171"/>
      <c r="M231" s="171"/>
      <c r="N231" s="171">
        <v>3</v>
      </c>
      <c r="O231" s="171"/>
    </row>
    <row r="232" spans="1:15" ht="57">
      <c r="A232" s="202" t="s">
        <v>923</v>
      </c>
      <c r="B232" s="203" t="s">
        <v>924</v>
      </c>
      <c r="C232" s="204">
        <v>52600032031</v>
      </c>
      <c r="D232" s="205" t="s">
        <v>829</v>
      </c>
      <c r="E232" s="206" t="s">
        <v>693</v>
      </c>
      <c r="F232" s="170">
        <f t="shared" si="3"/>
        <v>0</v>
      </c>
      <c r="G232" s="181"/>
      <c r="H232" s="181"/>
      <c r="I232" s="171"/>
      <c r="J232" s="181"/>
      <c r="K232" s="172">
        <v>3</v>
      </c>
      <c r="L232" s="171"/>
      <c r="M232" s="171"/>
      <c r="N232" s="171"/>
      <c r="O232" s="171">
        <v>3</v>
      </c>
    </row>
    <row r="233" spans="1:15" ht="57">
      <c r="A233" s="202" t="s">
        <v>925</v>
      </c>
      <c r="B233" s="203" t="s">
        <v>910</v>
      </c>
      <c r="C233" s="204">
        <v>509105905</v>
      </c>
      <c r="D233" s="205" t="s">
        <v>829</v>
      </c>
      <c r="E233" s="206" t="s">
        <v>693</v>
      </c>
      <c r="F233" s="170">
        <f t="shared" si="3"/>
        <v>0</v>
      </c>
      <c r="G233" s="181"/>
      <c r="H233" s="181"/>
      <c r="I233" s="171"/>
      <c r="J233" s="181"/>
      <c r="K233" s="172">
        <v>3</v>
      </c>
      <c r="L233" s="171"/>
      <c r="M233" s="171"/>
      <c r="N233" s="171">
        <v>3</v>
      </c>
      <c r="O233" s="171"/>
    </row>
    <row r="234" spans="1:15" ht="57">
      <c r="A234" s="202" t="s">
        <v>926</v>
      </c>
      <c r="B234" s="203" t="s">
        <v>889</v>
      </c>
      <c r="C234" s="204">
        <v>536007495</v>
      </c>
      <c r="D234" s="205" t="s">
        <v>829</v>
      </c>
      <c r="E234" s="206" t="s">
        <v>693</v>
      </c>
      <c r="F234" s="170">
        <f t="shared" si="3"/>
        <v>0</v>
      </c>
      <c r="G234" s="181"/>
      <c r="H234" s="181"/>
      <c r="I234" s="171"/>
      <c r="J234" s="181"/>
      <c r="K234" s="172">
        <v>2</v>
      </c>
      <c r="L234" s="171"/>
      <c r="M234" s="171"/>
      <c r="N234" s="171"/>
      <c r="O234" s="171">
        <v>2</v>
      </c>
    </row>
    <row r="235" spans="1:15" ht="57">
      <c r="A235" s="202" t="s">
        <v>927</v>
      </c>
      <c r="B235" s="203" t="s">
        <v>928</v>
      </c>
      <c r="C235" s="204">
        <v>527004579</v>
      </c>
      <c r="D235" s="205" t="s">
        <v>829</v>
      </c>
      <c r="E235" s="206" t="s">
        <v>693</v>
      </c>
      <c r="F235" s="170">
        <f t="shared" si="3"/>
        <v>0</v>
      </c>
      <c r="G235" s="181"/>
      <c r="H235" s="181"/>
      <c r="I235" s="171"/>
      <c r="J235" s="181"/>
      <c r="K235" s="172">
        <v>3</v>
      </c>
      <c r="L235" s="171"/>
      <c r="M235" s="171"/>
      <c r="N235" s="171">
        <v>3</v>
      </c>
      <c r="O235" s="171"/>
    </row>
    <row r="236" spans="1:15" ht="57">
      <c r="A236" s="202" t="s">
        <v>929</v>
      </c>
      <c r="B236" s="203" t="s">
        <v>930</v>
      </c>
      <c r="C236" s="204">
        <v>536007907</v>
      </c>
      <c r="D236" s="205" t="s">
        <v>829</v>
      </c>
      <c r="E236" s="206" t="s">
        <v>693</v>
      </c>
      <c r="F236" s="170">
        <f t="shared" si="3"/>
        <v>0</v>
      </c>
      <c r="G236" s="181"/>
      <c r="H236" s="181"/>
      <c r="I236" s="171"/>
      <c r="J236" s="181"/>
      <c r="K236" s="172">
        <v>2</v>
      </c>
      <c r="L236" s="171"/>
      <c r="M236" s="171"/>
      <c r="N236" s="171"/>
      <c r="O236" s="171">
        <v>2</v>
      </c>
    </row>
    <row r="237" spans="1:15" ht="57">
      <c r="A237" s="202" t="s">
        <v>931</v>
      </c>
      <c r="B237" s="203" t="s">
        <v>932</v>
      </c>
      <c r="C237" s="204">
        <v>506005194</v>
      </c>
      <c r="D237" s="205" t="s">
        <v>829</v>
      </c>
      <c r="E237" s="206" t="s">
        <v>693</v>
      </c>
      <c r="F237" s="170">
        <f t="shared" si="3"/>
        <v>2</v>
      </c>
      <c r="G237" s="181"/>
      <c r="H237" s="181"/>
      <c r="I237" s="171"/>
      <c r="J237" s="181">
        <v>2</v>
      </c>
      <c r="K237" s="172">
        <v>2</v>
      </c>
      <c r="L237" s="171"/>
      <c r="M237" s="171"/>
      <c r="N237" s="171"/>
      <c r="O237" s="171">
        <v>2</v>
      </c>
    </row>
    <row r="238" spans="1:15" ht="57">
      <c r="A238" s="202" t="s">
        <v>933</v>
      </c>
      <c r="B238" s="203" t="s">
        <v>934</v>
      </c>
      <c r="C238" s="204">
        <v>510009089</v>
      </c>
      <c r="D238" s="205" t="s">
        <v>829</v>
      </c>
      <c r="E238" s="206" t="s">
        <v>693</v>
      </c>
      <c r="F238" s="170">
        <f t="shared" si="3"/>
        <v>0</v>
      </c>
      <c r="G238" s="181"/>
      <c r="H238" s="181"/>
      <c r="I238" s="171"/>
      <c r="J238" s="181"/>
      <c r="K238" s="172">
        <v>2</v>
      </c>
      <c r="L238" s="171"/>
      <c r="M238" s="171"/>
      <c r="N238" s="171">
        <v>2</v>
      </c>
      <c r="O238" s="171"/>
    </row>
    <row r="239" spans="1:15" ht="57">
      <c r="A239" s="202" t="s">
        <v>935</v>
      </c>
      <c r="B239" s="203" t="s">
        <v>774</v>
      </c>
      <c r="C239" s="204">
        <v>572004235</v>
      </c>
      <c r="D239" s="205" t="s">
        <v>829</v>
      </c>
      <c r="E239" s="206" t="s">
        <v>693</v>
      </c>
      <c r="F239" s="170">
        <f t="shared" si="3"/>
        <v>7</v>
      </c>
      <c r="G239" s="181"/>
      <c r="H239" s="181"/>
      <c r="I239" s="171"/>
      <c r="J239" s="181">
        <v>7</v>
      </c>
      <c r="K239" s="172">
        <v>30</v>
      </c>
      <c r="L239" s="171"/>
      <c r="M239" s="171"/>
      <c r="N239" s="171"/>
      <c r="O239" s="171">
        <v>30</v>
      </c>
    </row>
    <row r="240" spans="1:15" ht="57">
      <c r="A240" s="202" t="s">
        <v>936</v>
      </c>
      <c r="B240" s="203" t="s">
        <v>937</v>
      </c>
      <c r="C240" s="204">
        <v>52500960082</v>
      </c>
      <c r="D240" s="205" t="s">
        <v>829</v>
      </c>
      <c r="E240" s="206" t="s">
        <v>693</v>
      </c>
      <c r="F240" s="170">
        <f t="shared" si="3"/>
        <v>0</v>
      </c>
      <c r="G240" s="181"/>
      <c r="H240" s="181"/>
      <c r="I240" s="171"/>
      <c r="J240" s="181"/>
      <c r="K240" s="172">
        <v>3</v>
      </c>
      <c r="L240" s="171"/>
      <c r="M240" s="171"/>
      <c r="N240" s="171"/>
      <c r="O240" s="171">
        <v>3</v>
      </c>
    </row>
    <row r="241" spans="1:15" ht="57">
      <c r="A241" s="202" t="s">
        <v>938</v>
      </c>
      <c r="B241" s="203" t="s">
        <v>939</v>
      </c>
      <c r="C241" s="204">
        <v>53300825472</v>
      </c>
      <c r="D241" s="205" t="s">
        <v>829</v>
      </c>
      <c r="E241" s="206" t="s">
        <v>693</v>
      </c>
      <c r="F241" s="170">
        <f t="shared" si="3"/>
        <v>0</v>
      </c>
      <c r="G241" s="181"/>
      <c r="H241" s="181"/>
      <c r="I241" s="171"/>
      <c r="J241" s="181"/>
      <c r="K241" s="172">
        <v>3</v>
      </c>
      <c r="L241" s="171"/>
      <c r="M241" s="171"/>
      <c r="N241" s="171">
        <v>3</v>
      </c>
      <c r="O241" s="171"/>
    </row>
    <row r="242" spans="1:15" ht="57">
      <c r="A242" s="202" t="s">
        <v>940</v>
      </c>
      <c r="B242" s="203" t="s">
        <v>941</v>
      </c>
      <c r="C242" s="204">
        <v>51800031594</v>
      </c>
      <c r="D242" s="205" t="s">
        <v>829</v>
      </c>
      <c r="E242" s="206" t="s">
        <v>693</v>
      </c>
      <c r="F242" s="170">
        <f t="shared" si="3"/>
        <v>0</v>
      </c>
      <c r="G242" s="181"/>
      <c r="H242" s="181"/>
      <c r="I242" s="171"/>
      <c r="J242" s="181"/>
      <c r="K242" s="172">
        <v>3</v>
      </c>
      <c r="L242" s="171"/>
      <c r="M242" s="171"/>
      <c r="N242" s="171"/>
      <c r="O242" s="171">
        <v>3</v>
      </c>
    </row>
    <row r="243" spans="1:15" ht="57">
      <c r="A243" s="202" t="s">
        <v>942</v>
      </c>
      <c r="B243" s="203" t="s">
        <v>836</v>
      </c>
      <c r="C243" s="204">
        <v>52400617756</v>
      </c>
      <c r="D243" s="205" t="s">
        <v>829</v>
      </c>
      <c r="E243" s="206" t="s">
        <v>693</v>
      </c>
      <c r="F243" s="170">
        <f t="shared" si="3"/>
        <v>0</v>
      </c>
      <c r="G243" s="181"/>
      <c r="H243" s="181"/>
      <c r="I243" s="171"/>
      <c r="J243" s="181"/>
      <c r="K243" s="172">
        <v>3</v>
      </c>
      <c r="L243" s="171"/>
      <c r="M243" s="171"/>
      <c r="N243" s="171">
        <v>3</v>
      </c>
      <c r="O243" s="171"/>
    </row>
    <row r="244" spans="1:15" ht="57">
      <c r="A244" s="202" t="s">
        <v>943</v>
      </c>
      <c r="B244" s="203" t="s">
        <v>944</v>
      </c>
      <c r="C244" s="204">
        <v>52512243805</v>
      </c>
      <c r="D244" s="205" t="s">
        <v>829</v>
      </c>
      <c r="E244" s="206" t="s">
        <v>693</v>
      </c>
      <c r="F244" s="170">
        <f t="shared" si="3"/>
        <v>0</v>
      </c>
      <c r="G244" s="181"/>
      <c r="H244" s="181"/>
      <c r="I244" s="171"/>
      <c r="J244" s="181"/>
      <c r="K244" s="172">
        <v>3</v>
      </c>
      <c r="L244" s="171"/>
      <c r="M244" s="171"/>
      <c r="N244" s="171"/>
      <c r="O244" s="171">
        <v>3</v>
      </c>
    </row>
    <row r="245" spans="1:15" ht="57">
      <c r="A245" s="202" t="s">
        <v>945</v>
      </c>
      <c r="B245" s="203" t="s">
        <v>853</v>
      </c>
      <c r="C245" s="204">
        <v>52500061007</v>
      </c>
      <c r="D245" s="205" t="s">
        <v>829</v>
      </c>
      <c r="E245" s="206" t="s">
        <v>693</v>
      </c>
      <c r="F245" s="170">
        <f t="shared" si="3"/>
        <v>0</v>
      </c>
      <c r="G245" s="181"/>
      <c r="H245" s="181"/>
      <c r="I245" s="171"/>
      <c r="J245" s="181"/>
      <c r="K245" s="172">
        <v>3</v>
      </c>
      <c r="L245" s="171"/>
      <c r="M245" s="171"/>
      <c r="N245" s="171">
        <v>3</v>
      </c>
      <c r="O245" s="171"/>
    </row>
    <row r="246" spans="1:15" ht="57">
      <c r="A246" s="202" t="s">
        <v>946</v>
      </c>
      <c r="B246" s="203" t="s">
        <v>947</v>
      </c>
      <c r="C246" s="204">
        <v>52103870001</v>
      </c>
      <c r="D246" s="205" t="s">
        <v>829</v>
      </c>
      <c r="E246" s="206" t="s">
        <v>693</v>
      </c>
      <c r="F246" s="170">
        <f t="shared" si="3"/>
        <v>0</v>
      </c>
      <c r="G246" s="181"/>
      <c r="H246" s="181"/>
      <c r="I246" s="171"/>
      <c r="J246" s="181"/>
      <c r="K246" s="172">
        <v>3</v>
      </c>
      <c r="L246" s="171"/>
      <c r="M246" s="171"/>
      <c r="N246" s="171"/>
      <c r="O246" s="171">
        <v>3</v>
      </c>
    </row>
    <row r="247" spans="1:15" ht="57">
      <c r="A247" s="202" t="s">
        <v>948</v>
      </c>
      <c r="B247" s="203" t="s">
        <v>949</v>
      </c>
      <c r="C247" s="204">
        <v>52400015906</v>
      </c>
      <c r="D247" s="205" t="s">
        <v>829</v>
      </c>
      <c r="E247" s="206" t="s">
        <v>693</v>
      </c>
      <c r="F247" s="170">
        <f t="shared" si="3"/>
        <v>0</v>
      </c>
      <c r="G247" s="181"/>
      <c r="H247" s="181"/>
      <c r="I247" s="171"/>
      <c r="J247" s="181"/>
      <c r="K247" s="172">
        <v>2</v>
      </c>
      <c r="L247" s="171"/>
      <c r="M247" s="171"/>
      <c r="N247" s="171">
        <v>2</v>
      </c>
      <c r="O247" s="171"/>
    </row>
    <row r="248" spans="1:15" ht="68.25">
      <c r="A248" s="202" t="s">
        <v>950</v>
      </c>
      <c r="B248" s="203" t="s">
        <v>951</v>
      </c>
      <c r="C248" s="204">
        <v>524008328</v>
      </c>
      <c r="D248" s="205" t="s">
        <v>952</v>
      </c>
      <c r="E248" s="206">
        <v>14977</v>
      </c>
      <c r="F248" s="170">
        <f t="shared" si="3"/>
        <v>0</v>
      </c>
      <c r="G248" s="181"/>
      <c r="H248" s="181"/>
      <c r="I248" s="171"/>
      <c r="J248" s="181"/>
      <c r="K248" s="172">
        <v>4</v>
      </c>
      <c r="L248" s="171"/>
      <c r="M248" s="171">
        <v>1</v>
      </c>
      <c r="N248" s="171"/>
      <c r="O248" s="171">
        <v>3</v>
      </c>
    </row>
    <row r="249" spans="1:15" ht="68.25">
      <c r="A249" s="202" t="s">
        <v>953</v>
      </c>
      <c r="B249" s="203" t="s">
        <v>951</v>
      </c>
      <c r="C249" s="204">
        <v>524005863</v>
      </c>
      <c r="D249" s="205" t="s">
        <v>952</v>
      </c>
      <c r="E249" s="206">
        <v>14977</v>
      </c>
      <c r="F249" s="170">
        <f t="shared" si="3"/>
        <v>3</v>
      </c>
      <c r="G249" s="181"/>
      <c r="H249" s="181">
        <v>3</v>
      </c>
      <c r="I249" s="171"/>
      <c r="J249" s="181"/>
      <c r="K249" s="172">
        <v>3</v>
      </c>
      <c r="L249" s="171"/>
      <c r="M249" s="171">
        <v>3</v>
      </c>
      <c r="N249" s="171"/>
      <c r="O249" s="171"/>
    </row>
    <row r="250" spans="1:15" ht="57">
      <c r="A250" s="202" t="s">
        <v>894</v>
      </c>
      <c r="B250" s="203" t="s">
        <v>901</v>
      </c>
      <c r="C250" s="204">
        <v>504006435</v>
      </c>
      <c r="D250" s="205" t="s">
        <v>829</v>
      </c>
      <c r="E250" s="206">
        <v>14977</v>
      </c>
      <c r="F250" s="170">
        <f t="shared" si="3"/>
        <v>5</v>
      </c>
      <c r="G250" s="181"/>
      <c r="H250" s="181"/>
      <c r="I250" s="171"/>
      <c r="J250" s="181">
        <v>5</v>
      </c>
      <c r="K250" s="172"/>
      <c r="L250" s="171"/>
      <c r="M250" s="171"/>
      <c r="N250" s="171"/>
      <c r="O250" s="171"/>
    </row>
    <row r="251" spans="1:15" ht="57">
      <c r="A251" s="202" t="s">
        <v>1667</v>
      </c>
      <c r="B251" s="203" t="s">
        <v>897</v>
      </c>
      <c r="C251" s="204">
        <v>504002938</v>
      </c>
      <c r="D251" s="205" t="s">
        <v>829</v>
      </c>
      <c r="E251" s="206">
        <v>14977</v>
      </c>
      <c r="F251" s="170">
        <f t="shared" si="3"/>
        <v>5</v>
      </c>
      <c r="G251" s="181"/>
      <c r="H251" s="181"/>
      <c r="I251" s="171"/>
      <c r="J251" s="181">
        <v>5</v>
      </c>
      <c r="K251" s="172"/>
      <c r="L251" s="171"/>
      <c r="M251" s="171"/>
      <c r="N251" s="171"/>
      <c r="O251" s="171"/>
    </row>
    <row r="252" spans="1:15" ht="57">
      <c r="A252" s="202" t="s">
        <v>1668</v>
      </c>
      <c r="B252" s="203" t="s">
        <v>899</v>
      </c>
      <c r="C252" s="204">
        <v>504007870</v>
      </c>
      <c r="D252" s="205" t="s">
        <v>829</v>
      </c>
      <c r="E252" s="206">
        <v>14977</v>
      </c>
      <c r="F252" s="170">
        <f t="shared" si="3"/>
        <v>4</v>
      </c>
      <c r="G252" s="181"/>
      <c r="H252" s="181"/>
      <c r="I252" s="171"/>
      <c r="J252" s="181">
        <v>4</v>
      </c>
      <c r="K252" s="172"/>
      <c r="L252" s="171"/>
      <c r="M252" s="171"/>
      <c r="N252" s="171"/>
      <c r="O252" s="171"/>
    </row>
    <row r="253" spans="1:15" ht="57">
      <c r="A253" s="202" t="s">
        <v>1669</v>
      </c>
      <c r="B253" s="203" t="s">
        <v>899</v>
      </c>
      <c r="C253" s="204">
        <v>504008143</v>
      </c>
      <c r="D253" s="205" t="s">
        <v>829</v>
      </c>
      <c r="E253" s="206">
        <v>14977</v>
      </c>
      <c r="F253" s="170">
        <f t="shared" si="3"/>
        <v>4</v>
      </c>
      <c r="G253" s="181"/>
      <c r="H253" s="181"/>
      <c r="I253" s="171"/>
      <c r="J253" s="181">
        <v>4</v>
      </c>
      <c r="K253" s="172"/>
      <c r="L253" s="171"/>
      <c r="M253" s="171"/>
      <c r="N253" s="171"/>
      <c r="O253" s="171"/>
    </row>
    <row r="254" spans="1:15" ht="57">
      <c r="A254" s="202" t="s">
        <v>1670</v>
      </c>
      <c r="B254" s="203" t="s">
        <v>1671</v>
      </c>
      <c r="C254" s="204">
        <v>523012434</v>
      </c>
      <c r="D254" s="205" t="s">
        <v>829</v>
      </c>
      <c r="E254" s="206">
        <v>14977</v>
      </c>
      <c r="F254" s="170">
        <f t="shared" si="3"/>
        <v>4</v>
      </c>
      <c r="G254" s="181"/>
      <c r="H254" s="181"/>
      <c r="I254" s="171"/>
      <c r="J254" s="181">
        <v>4</v>
      </c>
      <c r="K254" s="172"/>
      <c r="L254" s="171"/>
      <c r="M254" s="171"/>
      <c r="N254" s="171"/>
      <c r="O254" s="171"/>
    </row>
    <row r="255" spans="1:15" ht="57">
      <c r="A255" s="202" t="s">
        <v>1672</v>
      </c>
      <c r="B255" s="203" t="s">
        <v>1673</v>
      </c>
      <c r="C255" s="204">
        <v>504008675</v>
      </c>
      <c r="D255" s="205" t="s">
        <v>829</v>
      </c>
      <c r="E255" s="206">
        <v>14977</v>
      </c>
      <c r="F255" s="170">
        <f t="shared" si="3"/>
        <v>3</v>
      </c>
      <c r="G255" s="181"/>
      <c r="H255" s="181"/>
      <c r="I255" s="171"/>
      <c r="J255" s="181">
        <v>3</v>
      </c>
      <c r="K255" s="172"/>
      <c r="L255" s="171"/>
      <c r="M255" s="171"/>
      <c r="N255" s="171"/>
      <c r="O255" s="171"/>
    </row>
    <row r="256" spans="1:15" ht="57">
      <c r="A256" s="202" t="s">
        <v>1674</v>
      </c>
      <c r="B256" s="203" t="s">
        <v>1675</v>
      </c>
      <c r="C256" s="204">
        <v>504008810</v>
      </c>
      <c r="D256" s="205" t="s">
        <v>829</v>
      </c>
      <c r="E256" s="206">
        <v>14977</v>
      </c>
      <c r="F256" s="170">
        <f t="shared" si="3"/>
        <v>5</v>
      </c>
      <c r="G256" s="181"/>
      <c r="H256" s="181"/>
      <c r="I256" s="171"/>
      <c r="J256" s="181">
        <v>5</v>
      </c>
      <c r="K256" s="172"/>
      <c r="L256" s="171"/>
      <c r="M256" s="171"/>
      <c r="N256" s="171"/>
      <c r="O256" s="171"/>
    </row>
    <row r="257" spans="1:15" ht="57">
      <c r="A257" s="202" t="s">
        <v>1676</v>
      </c>
      <c r="B257" s="203" t="s">
        <v>1675</v>
      </c>
      <c r="C257" s="204">
        <v>504008129</v>
      </c>
      <c r="D257" s="205" t="s">
        <v>829</v>
      </c>
      <c r="E257" s="206">
        <v>14977</v>
      </c>
      <c r="F257" s="170">
        <f t="shared" si="3"/>
        <v>4</v>
      </c>
      <c r="G257" s="181"/>
      <c r="H257" s="181"/>
      <c r="I257" s="171"/>
      <c r="J257" s="181">
        <v>4</v>
      </c>
      <c r="K257" s="172"/>
      <c r="L257" s="171"/>
      <c r="M257" s="171"/>
      <c r="N257" s="171"/>
      <c r="O257" s="171"/>
    </row>
    <row r="258" spans="1:15" ht="57">
      <c r="A258" s="202" t="s">
        <v>1677</v>
      </c>
      <c r="B258" s="203" t="s">
        <v>1675</v>
      </c>
      <c r="C258" s="204">
        <v>504005657</v>
      </c>
      <c r="D258" s="205" t="s">
        <v>829</v>
      </c>
      <c r="E258" s="206">
        <v>14977</v>
      </c>
      <c r="F258" s="170">
        <f t="shared" si="3"/>
        <v>3</v>
      </c>
      <c r="G258" s="181"/>
      <c r="H258" s="181"/>
      <c r="I258" s="171"/>
      <c r="J258" s="181">
        <v>3</v>
      </c>
      <c r="K258" s="172"/>
      <c r="L258" s="171"/>
      <c r="M258" s="171"/>
      <c r="N258" s="171"/>
      <c r="O258" s="171"/>
    </row>
    <row r="259" spans="1:15" ht="57">
      <c r="A259" s="202" t="s">
        <v>1678</v>
      </c>
      <c r="B259" s="203" t="s">
        <v>1679</v>
      </c>
      <c r="C259" s="204">
        <v>504009154</v>
      </c>
      <c r="D259" s="205" t="s">
        <v>829</v>
      </c>
      <c r="E259" s="206">
        <v>14977</v>
      </c>
      <c r="F259" s="170">
        <f t="shared" si="3"/>
        <v>35</v>
      </c>
      <c r="G259" s="181"/>
      <c r="H259" s="181"/>
      <c r="I259" s="171"/>
      <c r="J259" s="181">
        <v>35</v>
      </c>
      <c r="K259" s="172"/>
      <c r="L259" s="171"/>
      <c r="M259" s="171"/>
      <c r="N259" s="171"/>
      <c r="O259" s="171"/>
    </row>
    <row r="260" spans="1:15" ht="57">
      <c r="A260" s="202" t="s">
        <v>1680</v>
      </c>
      <c r="B260" s="203" t="s">
        <v>1675</v>
      </c>
      <c r="C260" s="204">
        <v>504002102</v>
      </c>
      <c r="D260" s="205" t="s">
        <v>829</v>
      </c>
      <c r="E260" s="206">
        <v>14977</v>
      </c>
      <c r="F260" s="170">
        <f t="shared" si="3"/>
        <v>3</v>
      </c>
      <c r="G260" s="181"/>
      <c r="H260" s="181"/>
      <c r="I260" s="171"/>
      <c r="J260" s="181">
        <v>3</v>
      </c>
      <c r="K260" s="172"/>
      <c r="L260" s="171"/>
      <c r="M260" s="171"/>
      <c r="N260" s="171"/>
      <c r="O260" s="171"/>
    </row>
    <row r="261" spans="1:15" ht="57">
      <c r="A261" s="202" t="s">
        <v>1681</v>
      </c>
      <c r="B261" s="203" t="s">
        <v>1675</v>
      </c>
      <c r="C261" s="204">
        <v>504008288</v>
      </c>
      <c r="D261" s="205" t="s">
        <v>829</v>
      </c>
      <c r="E261" s="206">
        <v>14977</v>
      </c>
      <c r="F261" s="170">
        <f t="shared" si="3"/>
        <v>4</v>
      </c>
      <c r="G261" s="181"/>
      <c r="H261" s="181"/>
      <c r="I261" s="171"/>
      <c r="J261" s="181">
        <v>4</v>
      </c>
      <c r="K261" s="172"/>
      <c r="L261" s="171"/>
      <c r="M261" s="171"/>
      <c r="N261" s="171"/>
      <c r="O261" s="171"/>
    </row>
    <row r="262" spans="1:15" ht="57">
      <c r="A262" s="202" t="s">
        <v>1682</v>
      </c>
      <c r="B262" s="203" t="s">
        <v>1671</v>
      </c>
      <c r="C262" s="204">
        <v>504008351</v>
      </c>
      <c r="D262" s="205" t="s">
        <v>829</v>
      </c>
      <c r="E262" s="206">
        <v>14977</v>
      </c>
      <c r="F262" s="170">
        <f t="shared" si="3"/>
        <v>3</v>
      </c>
      <c r="G262" s="181"/>
      <c r="H262" s="181"/>
      <c r="I262" s="171"/>
      <c r="J262" s="181">
        <v>3</v>
      </c>
      <c r="K262" s="172"/>
      <c r="L262" s="171"/>
      <c r="M262" s="171"/>
      <c r="N262" s="171"/>
      <c r="O262" s="171"/>
    </row>
    <row r="263" spans="1:15" ht="57">
      <c r="A263" s="202" t="s">
        <v>1339</v>
      </c>
      <c r="B263" s="203" t="s">
        <v>1683</v>
      </c>
      <c r="C263" s="204">
        <v>505054738</v>
      </c>
      <c r="D263" s="205" t="s">
        <v>829</v>
      </c>
      <c r="E263" s="206">
        <v>14977</v>
      </c>
      <c r="F263" s="170">
        <f t="shared" si="3"/>
        <v>5</v>
      </c>
      <c r="G263" s="181"/>
      <c r="H263" s="181"/>
      <c r="I263" s="171"/>
      <c r="J263" s="181">
        <v>5</v>
      </c>
      <c r="K263" s="172"/>
      <c r="L263" s="171"/>
      <c r="M263" s="171"/>
      <c r="N263" s="171"/>
      <c r="O263" s="171"/>
    </row>
    <row r="264" spans="1:15" ht="57">
      <c r="A264" s="202" t="s">
        <v>1684</v>
      </c>
      <c r="B264" s="203" t="s">
        <v>1685</v>
      </c>
      <c r="C264" s="204">
        <v>50500202663</v>
      </c>
      <c r="D264" s="205" t="s">
        <v>829</v>
      </c>
      <c r="E264" s="206">
        <v>14977</v>
      </c>
      <c r="F264" s="170">
        <f t="shared" si="3"/>
        <v>8</v>
      </c>
      <c r="G264" s="181"/>
      <c r="H264" s="181"/>
      <c r="I264" s="171"/>
      <c r="J264" s="181">
        <v>8</v>
      </c>
      <c r="K264" s="172"/>
      <c r="L264" s="171"/>
      <c r="M264" s="171"/>
      <c r="N264" s="171"/>
      <c r="O264" s="171"/>
    </row>
    <row r="265" spans="1:15" ht="13.5" thickBot="1">
      <c r="A265" s="207" t="s">
        <v>1022</v>
      </c>
      <c r="B265" s="207"/>
      <c r="C265" s="208"/>
      <c r="D265" s="209"/>
      <c r="E265" s="210"/>
      <c r="F265" s="211">
        <f>SUM(F10:F264)</f>
        <v>660</v>
      </c>
      <c r="G265" s="212">
        <f aca="true" t="shared" si="4" ref="G265:L265">SUM(G10:G264)</f>
        <v>8</v>
      </c>
      <c r="H265" s="212">
        <f t="shared" si="4"/>
        <v>209</v>
      </c>
      <c r="I265" s="212">
        <f t="shared" si="4"/>
        <v>240</v>
      </c>
      <c r="J265" s="212">
        <f t="shared" si="4"/>
        <v>211</v>
      </c>
      <c r="K265" s="211">
        <v>611</v>
      </c>
      <c r="L265" s="212">
        <f t="shared" si="4"/>
        <v>20</v>
      </c>
      <c r="M265" s="212">
        <v>101</v>
      </c>
      <c r="N265" s="212">
        <v>240</v>
      </c>
      <c r="O265" s="212">
        <v>270</v>
      </c>
    </row>
    <row r="266" spans="1:15" ht="12.75">
      <c r="A266" s="213" t="s">
        <v>1023</v>
      </c>
      <c r="B266" s="214"/>
      <c r="C266" s="214"/>
      <c r="D266" s="214"/>
      <c r="E266" s="215"/>
      <c r="F266" s="216"/>
      <c r="G266" s="217"/>
      <c r="H266" s="217"/>
      <c r="I266" s="217"/>
      <c r="J266" s="218"/>
      <c r="K266" s="219"/>
      <c r="L266" s="220"/>
      <c r="M266" s="220"/>
      <c r="N266" s="220"/>
      <c r="O266" s="221"/>
    </row>
    <row r="267" spans="1:15" ht="12.75">
      <c r="A267" s="222" t="s">
        <v>1024</v>
      </c>
      <c r="B267" s="223" t="s">
        <v>1686</v>
      </c>
      <c r="C267" s="223"/>
      <c r="D267" s="224"/>
      <c r="E267" s="225"/>
      <c r="F267" s="226">
        <f>H267+I267+J267</f>
        <v>215</v>
      </c>
      <c r="G267" s="227">
        <v>2</v>
      </c>
      <c r="H267" s="227">
        <v>5</v>
      </c>
      <c r="I267" s="227">
        <v>70</v>
      </c>
      <c r="J267" s="228">
        <v>140</v>
      </c>
      <c r="K267" s="226">
        <f>M267+N267+O267</f>
        <v>215</v>
      </c>
      <c r="L267" s="227">
        <v>2</v>
      </c>
      <c r="M267" s="227">
        <v>5</v>
      </c>
      <c r="N267" s="227">
        <v>70</v>
      </c>
      <c r="O267" s="228">
        <v>140</v>
      </c>
    </row>
    <row r="268" spans="1:15" ht="12.75">
      <c r="A268" s="229" t="s">
        <v>1025</v>
      </c>
      <c r="B268" s="230" t="s">
        <v>1687</v>
      </c>
      <c r="C268" s="230"/>
      <c r="D268" s="231"/>
      <c r="E268" s="232"/>
      <c r="F268" s="226">
        <f aca="true" t="shared" si="5" ref="F268:F331">H268+I268+J268</f>
        <v>159</v>
      </c>
      <c r="G268" s="233">
        <v>2</v>
      </c>
      <c r="H268" s="233">
        <v>4</v>
      </c>
      <c r="I268" s="233">
        <v>65</v>
      </c>
      <c r="J268" s="234">
        <v>90</v>
      </c>
      <c r="K268" s="226">
        <f aca="true" t="shared" si="6" ref="K268:K331">M268+N268+O268</f>
        <v>159</v>
      </c>
      <c r="L268" s="233">
        <v>2</v>
      </c>
      <c r="M268" s="233">
        <v>4</v>
      </c>
      <c r="N268" s="233">
        <v>65</v>
      </c>
      <c r="O268" s="234">
        <v>90</v>
      </c>
    </row>
    <row r="269" spans="1:15" ht="12.75">
      <c r="A269" s="229" t="s">
        <v>1026</v>
      </c>
      <c r="B269" s="230" t="s">
        <v>1575</v>
      </c>
      <c r="C269" s="230"/>
      <c r="D269" s="231"/>
      <c r="E269" s="232"/>
      <c r="F269" s="226">
        <f t="shared" si="5"/>
        <v>131</v>
      </c>
      <c r="G269" s="233"/>
      <c r="H269" s="233">
        <v>1</v>
      </c>
      <c r="I269" s="233">
        <v>85</v>
      </c>
      <c r="J269" s="234">
        <v>45</v>
      </c>
      <c r="K269" s="226">
        <f t="shared" si="6"/>
        <v>131</v>
      </c>
      <c r="L269" s="233"/>
      <c r="M269" s="233">
        <v>1</v>
      </c>
      <c r="N269" s="233">
        <v>85</v>
      </c>
      <c r="O269" s="234">
        <v>45</v>
      </c>
    </row>
    <row r="270" spans="1:15" ht="12.75">
      <c r="A270" s="229" t="s">
        <v>1027</v>
      </c>
      <c r="B270" s="230" t="s">
        <v>1688</v>
      </c>
      <c r="C270" s="230"/>
      <c r="D270" s="231"/>
      <c r="E270" s="232"/>
      <c r="F270" s="226">
        <f t="shared" si="5"/>
        <v>60</v>
      </c>
      <c r="G270" s="233">
        <v>1</v>
      </c>
      <c r="H270" s="233">
        <v>5</v>
      </c>
      <c r="I270" s="233">
        <v>10</v>
      </c>
      <c r="J270" s="234">
        <v>45</v>
      </c>
      <c r="K270" s="226">
        <f t="shared" si="6"/>
        <v>60</v>
      </c>
      <c r="L270" s="233">
        <v>1</v>
      </c>
      <c r="M270" s="233">
        <v>5</v>
      </c>
      <c r="N270" s="233">
        <v>10</v>
      </c>
      <c r="O270" s="234">
        <v>45</v>
      </c>
    </row>
    <row r="271" spans="1:15" ht="12.75">
      <c r="A271" s="229" t="s">
        <v>1028</v>
      </c>
      <c r="B271" s="230" t="s">
        <v>1689</v>
      </c>
      <c r="C271" s="230"/>
      <c r="D271" s="231"/>
      <c r="E271" s="232"/>
      <c r="F271" s="226">
        <f t="shared" si="5"/>
        <v>45</v>
      </c>
      <c r="G271" s="233">
        <v>1</v>
      </c>
      <c r="H271" s="233">
        <v>2</v>
      </c>
      <c r="I271" s="233">
        <v>25</v>
      </c>
      <c r="J271" s="234">
        <v>18</v>
      </c>
      <c r="K271" s="226">
        <f t="shared" si="6"/>
        <v>45</v>
      </c>
      <c r="L271" s="233">
        <v>1</v>
      </c>
      <c r="M271" s="233">
        <v>2</v>
      </c>
      <c r="N271" s="233">
        <v>25</v>
      </c>
      <c r="O271" s="234">
        <v>18</v>
      </c>
    </row>
    <row r="272" spans="1:15" ht="26.25">
      <c r="A272" s="229" t="s">
        <v>1029</v>
      </c>
      <c r="B272" s="230" t="s">
        <v>1690</v>
      </c>
      <c r="C272" s="230"/>
      <c r="D272" s="231"/>
      <c r="E272" s="232"/>
      <c r="F272" s="226">
        <f t="shared" si="5"/>
        <v>4</v>
      </c>
      <c r="G272" s="233"/>
      <c r="H272" s="235"/>
      <c r="I272" s="233"/>
      <c r="J272" s="234">
        <v>4</v>
      </c>
      <c r="K272" s="226">
        <f t="shared" si="6"/>
        <v>4</v>
      </c>
      <c r="L272" s="233"/>
      <c r="M272" s="235"/>
      <c r="N272" s="233"/>
      <c r="O272" s="234">
        <v>4</v>
      </c>
    </row>
    <row r="273" spans="1:15" ht="26.25">
      <c r="A273" s="229" t="s">
        <v>1030</v>
      </c>
      <c r="B273" s="230" t="s">
        <v>1691</v>
      </c>
      <c r="C273" s="230"/>
      <c r="D273" s="231"/>
      <c r="E273" s="232"/>
      <c r="F273" s="226">
        <f t="shared" si="5"/>
        <v>2</v>
      </c>
      <c r="G273" s="233"/>
      <c r="H273" s="235"/>
      <c r="I273" s="233"/>
      <c r="J273" s="234">
        <v>2</v>
      </c>
      <c r="K273" s="226">
        <f t="shared" si="6"/>
        <v>2</v>
      </c>
      <c r="L273" s="233"/>
      <c r="M273" s="235"/>
      <c r="N273" s="233"/>
      <c r="O273" s="234">
        <v>2</v>
      </c>
    </row>
    <row r="274" spans="1:15" ht="12.75">
      <c r="A274" s="229" t="s">
        <v>1031</v>
      </c>
      <c r="B274" s="230" t="s">
        <v>1692</v>
      </c>
      <c r="C274" s="230"/>
      <c r="D274" s="231"/>
      <c r="E274" s="232"/>
      <c r="F274" s="226">
        <f t="shared" si="5"/>
        <v>14</v>
      </c>
      <c r="G274" s="233">
        <v>1</v>
      </c>
      <c r="H274" s="233">
        <v>2</v>
      </c>
      <c r="I274" s="233"/>
      <c r="J274" s="234">
        <v>12</v>
      </c>
      <c r="K274" s="226">
        <f t="shared" si="6"/>
        <v>14</v>
      </c>
      <c r="L274" s="233">
        <v>1</v>
      </c>
      <c r="M274" s="233">
        <v>2</v>
      </c>
      <c r="N274" s="233"/>
      <c r="O274" s="234">
        <v>12</v>
      </c>
    </row>
    <row r="275" spans="1:15" ht="26.25">
      <c r="A275" s="229" t="s">
        <v>1032</v>
      </c>
      <c r="B275" s="230" t="s">
        <v>1689</v>
      </c>
      <c r="C275" s="230"/>
      <c r="D275" s="231"/>
      <c r="E275" s="232"/>
      <c r="F275" s="226">
        <f t="shared" si="5"/>
        <v>118.3</v>
      </c>
      <c r="G275" s="233">
        <v>1</v>
      </c>
      <c r="H275" s="235">
        <v>1.3</v>
      </c>
      <c r="I275" s="233">
        <v>72</v>
      </c>
      <c r="J275" s="234">
        <v>45</v>
      </c>
      <c r="K275" s="226">
        <f t="shared" si="6"/>
        <v>118.3</v>
      </c>
      <c r="L275" s="233">
        <v>1</v>
      </c>
      <c r="M275" s="235">
        <v>1.3</v>
      </c>
      <c r="N275" s="233">
        <v>72</v>
      </c>
      <c r="O275" s="234">
        <v>45</v>
      </c>
    </row>
    <row r="276" spans="1:15" ht="26.25">
      <c r="A276" s="229" t="s">
        <v>1033</v>
      </c>
      <c r="B276" s="230" t="s">
        <v>1693</v>
      </c>
      <c r="C276" s="230"/>
      <c r="D276" s="231"/>
      <c r="E276" s="232"/>
      <c r="F276" s="226">
        <f t="shared" si="5"/>
        <v>10</v>
      </c>
      <c r="G276" s="233">
        <v>1</v>
      </c>
      <c r="H276" s="233">
        <v>2</v>
      </c>
      <c r="I276" s="233">
        <v>3</v>
      </c>
      <c r="J276" s="234">
        <v>5</v>
      </c>
      <c r="K276" s="226">
        <f t="shared" si="6"/>
        <v>10</v>
      </c>
      <c r="L276" s="233">
        <v>1</v>
      </c>
      <c r="M276" s="233">
        <v>2</v>
      </c>
      <c r="N276" s="233">
        <v>3</v>
      </c>
      <c r="O276" s="234">
        <v>5</v>
      </c>
    </row>
    <row r="277" spans="1:15" ht="12.75">
      <c r="A277" s="229" t="s">
        <v>1034</v>
      </c>
      <c r="B277" s="230" t="s">
        <v>1694</v>
      </c>
      <c r="C277" s="230"/>
      <c r="D277" s="231"/>
      <c r="E277" s="232"/>
      <c r="F277" s="226">
        <f t="shared" si="5"/>
        <v>67</v>
      </c>
      <c r="G277" s="233"/>
      <c r="H277" s="235"/>
      <c r="I277" s="233">
        <v>40</v>
      </c>
      <c r="J277" s="234">
        <v>27</v>
      </c>
      <c r="K277" s="226">
        <f t="shared" si="6"/>
        <v>67</v>
      </c>
      <c r="L277" s="233"/>
      <c r="M277" s="235"/>
      <c r="N277" s="233">
        <v>40</v>
      </c>
      <c r="O277" s="234">
        <v>27</v>
      </c>
    </row>
    <row r="278" spans="1:15" ht="12.75">
      <c r="A278" s="229" t="s">
        <v>1035</v>
      </c>
      <c r="B278" s="230" t="s">
        <v>1695</v>
      </c>
      <c r="C278" s="230"/>
      <c r="D278" s="231"/>
      <c r="E278" s="232"/>
      <c r="F278" s="226">
        <f t="shared" si="5"/>
        <v>24</v>
      </c>
      <c r="G278" s="235"/>
      <c r="H278" s="235">
        <v>1</v>
      </c>
      <c r="I278" s="235">
        <v>5</v>
      </c>
      <c r="J278" s="236">
        <v>18</v>
      </c>
      <c r="K278" s="226">
        <f t="shared" si="6"/>
        <v>24</v>
      </c>
      <c r="L278" s="235"/>
      <c r="M278" s="235">
        <v>1</v>
      </c>
      <c r="N278" s="235">
        <v>5</v>
      </c>
      <c r="O278" s="236">
        <v>18</v>
      </c>
    </row>
    <row r="279" spans="1:15" ht="12.75">
      <c r="A279" s="229" t="s">
        <v>1036</v>
      </c>
      <c r="B279" s="230" t="s">
        <v>1575</v>
      </c>
      <c r="C279" s="230"/>
      <c r="D279" s="231"/>
      <c r="E279" s="232"/>
      <c r="F279" s="226">
        <f t="shared" si="5"/>
        <v>1</v>
      </c>
      <c r="G279" s="233"/>
      <c r="H279" s="235"/>
      <c r="I279" s="233"/>
      <c r="J279" s="234">
        <v>1</v>
      </c>
      <c r="K279" s="226">
        <f t="shared" si="6"/>
        <v>1</v>
      </c>
      <c r="L279" s="233"/>
      <c r="M279" s="235"/>
      <c r="N279" s="233"/>
      <c r="O279" s="234">
        <v>1</v>
      </c>
    </row>
    <row r="280" spans="1:15" ht="26.25">
      <c r="A280" s="229" t="s">
        <v>1037</v>
      </c>
      <c r="B280" s="230" t="s">
        <v>1696</v>
      </c>
      <c r="C280" s="230"/>
      <c r="D280" s="231"/>
      <c r="E280" s="232"/>
      <c r="F280" s="226">
        <f t="shared" si="5"/>
        <v>32</v>
      </c>
      <c r="G280" s="233">
        <v>1</v>
      </c>
      <c r="H280" s="235">
        <v>2</v>
      </c>
      <c r="I280" s="233">
        <v>15</v>
      </c>
      <c r="J280" s="234">
        <v>15</v>
      </c>
      <c r="K280" s="226">
        <f t="shared" si="6"/>
        <v>32</v>
      </c>
      <c r="L280" s="233">
        <v>1</v>
      </c>
      <c r="M280" s="235">
        <v>2</v>
      </c>
      <c r="N280" s="233">
        <v>15</v>
      </c>
      <c r="O280" s="234">
        <v>15</v>
      </c>
    </row>
    <row r="281" spans="1:15" ht="26.25">
      <c r="A281" s="229" t="s">
        <v>1038</v>
      </c>
      <c r="B281" s="230" t="s">
        <v>1689</v>
      </c>
      <c r="C281" s="230"/>
      <c r="D281" s="231"/>
      <c r="E281" s="232"/>
      <c r="F281" s="226">
        <f t="shared" si="5"/>
        <v>3</v>
      </c>
      <c r="G281" s="233">
        <v>1</v>
      </c>
      <c r="H281" s="235">
        <v>1</v>
      </c>
      <c r="I281" s="233">
        <v>1</v>
      </c>
      <c r="J281" s="234">
        <v>1</v>
      </c>
      <c r="K281" s="226">
        <f t="shared" si="6"/>
        <v>3</v>
      </c>
      <c r="L281" s="233">
        <v>1</v>
      </c>
      <c r="M281" s="235">
        <v>1</v>
      </c>
      <c r="N281" s="233">
        <v>1</v>
      </c>
      <c r="O281" s="234">
        <v>1</v>
      </c>
    </row>
    <row r="282" spans="1:15" ht="12.75">
      <c r="A282" s="229" t="s">
        <v>1039</v>
      </c>
      <c r="B282" s="230" t="s">
        <v>1695</v>
      </c>
      <c r="C282" s="230"/>
      <c r="D282" s="231"/>
      <c r="E282" s="232"/>
      <c r="F282" s="226">
        <f t="shared" si="5"/>
        <v>22</v>
      </c>
      <c r="G282" s="235"/>
      <c r="H282" s="235">
        <v>1</v>
      </c>
      <c r="I282" s="235"/>
      <c r="J282" s="236">
        <v>21</v>
      </c>
      <c r="K282" s="226">
        <f t="shared" si="6"/>
        <v>22</v>
      </c>
      <c r="L282" s="235"/>
      <c r="M282" s="235">
        <v>1</v>
      </c>
      <c r="N282" s="235"/>
      <c r="O282" s="236">
        <v>21</v>
      </c>
    </row>
    <row r="283" spans="1:15" ht="12.75">
      <c r="A283" s="229" t="s">
        <v>1040</v>
      </c>
      <c r="B283" s="230" t="s">
        <v>1697</v>
      </c>
      <c r="C283" s="230"/>
      <c r="D283" s="231"/>
      <c r="E283" s="232"/>
      <c r="F283" s="226">
        <f t="shared" si="5"/>
        <v>150</v>
      </c>
      <c r="G283" s="233"/>
      <c r="H283" s="235">
        <v>1</v>
      </c>
      <c r="I283" s="233">
        <v>149</v>
      </c>
      <c r="J283" s="234"/>
      <c r="K283" s="226">
        <f t="shared" si="6"/>
        <v>150</v>
      </c>
      <c r="L283" s="233"/>
      <c r="M283" s="235">
        <v>1</v>
      </c>
      <c r="N283" s="233">
        <v>149</v>
      </c>
      <c r="O283" s="234"/>
    </row>
    <row r="284" spans="1:15" ht="26.25">
      <c r="A284" s="229" t="s">
        <v>1041</v>
      </c>
      <c r="B284" s="230" t="s">
        <v>1695</v>
      </c>
      <c r="C284" s="230"/>
      <c r="D284" s="231"/>
      <c r="E284" s="232"/>
      <c r="F284" s="226">
        <f t="shared" si="5"/>
        <v>3</v>
      </c>
      <c r="G284" s="233"/>
      <c r="H284" s="235"/>
      <c r="I284" s="233">
        <v>2</v>
      </c>
      <c r="J284" s="234">
        <v>1</v>
      </c>
      <c r="K284" s="226">
        <f t="shared" si="6"/>
        <v>3</v>
      </c>
      <c r="L284" s="233"/>
      <c r="M284" s="235"/>
      <c r="N284" s="233">
        <v>2</v>
      </c>
      <c r="O284" s="234">
        <v>1</v>
      </c>
    </row>
    <row r="285" spans="1:15" ht="12.75">
      <c r="A285" s="229" t="s">
        <v>1042</v>
      </c>
      <c r="B285" s="230" t="s">
        <v>1698</v>
      </c>
      <c r="C285" s="230"/>
      <c r="D285" s="230"/>
      <c r="E285" s="232"/>
      <c r="F285" s="226">
        <f t="shared" si="5"/>
        <v>5</v>
      </c>
      <c r="G285" s="233"/>
      <c r="H285" s="235">
        <v>1</v>
      </c>
      <c r="I285" s="233"/>
      <c r="J285" s="234">
        <v>4</v>
      </c>
      <c r="K285" s="226">
        <f t="shared" si="6"/>
        <v>5</v>
      </c>
      <c r="L285" s="233"/>
      <c r="M285" s="235">
        <v>1</v>
      </c>
      <c r="N285" s="233"/>
      <c r="O285" s="234">
        <v>4</v>
      </c>
    </row>
    <row r="286" spans="1:15" ht="12.75">
      <c r="A286" s="237" t="s">
        <v>1043</v>
      </c>
      <c r="B286" s="380" t="s">
        <v>2187</v>
      </c>
      <c r="C286" s="237"/>
      <c r="D286" s="237"/>
      <c r="E286" s="238"/>
      <c r="F286" s="226">
        <f t="shared" si="5"/>
        <v>7</v>
      </c>
      <c r="G286" s="239"/>
      <c r="H286" s="235">
        <v>1</v>
      </c>
      <c r="I286" s="239">
        <v>2</v>
      </c>
      <c r="J286" s="240">
        <v>4</v>
      </c>
      <c r="K286" s="226">
        <f t="shared" si="6"/>
        <v>7</v>
      </c>
      <c r="L286" s="239"/>
      <c r="M286" s="235">
        <v>1</v>
      </c>
      <c r="N286" s="239">
        <v>2</v>
      </c>
      <c r="O286" s="240">
        <v>4</v>
      </c>
    </row>
    <row r="287" spans="1:15" ht="12.75">
      <c r="A287" s="276" t="s">
        <v>1044</v>
      </c>
      <c r="B287" s="229" t="s">
        <v>2186</v>
      </c>
      <c r="C287" s="237"/>
      <c r="D287" s="237"/>
      <c r="E287" s="238"/>
      <c r="F287" s="226">
        <f t="shared" si="5"/>
        <v>55</v>
      </c>
      <c r="G287" s="239"/>
      <c r="H287" s="235">
        <v>1</v>
      </c>
      <c r="I287" s="239"/>
      <c r="J287" s="240">
        <v>54</v>
      </c>
      <c r="K287" s="226">
        <f t="shared" si="6"/>
        <v>55</v>
      </c>
      <c r="L287" s="239"/>
      <c r="M287" s="235">
        <v>1</v>
      </c>
      <c r="N287" s="239"/>
      <c r="O287" s="240">
        <v>54</v>
      </c>
    </row>
    <row r="288" spans="1:15" ht="12.75">
      <c r="A288" s="237" t="s">
        <v>1045</v>
      </c>
      <c r="B288" s="561" t="s">
        <v>1699</v>
      </c>
      <c r="C288" s="237"/>
      <c r="D288" s="237"/>
      <c r="E288" s="238"/>
      <c r="F288" s="226">
        <f t="shared" si="5"/>
        <v>5</v>
      </c>
      <c r="G288" s="239">
        <v>1</v>
      </c>
      <c r="H288" s="235">
        <v>2</v>
      </c>
      <c r="I288" s="239"/>
      <c r="J288" s="240">
        <v>3</v>
      </c>
      <c r="K288" s="226">
        <f t="shared" si="6"/>
        <v>5</v>
      </c>
      <c r="L288" s="239">
        <v>1</v>
      </c>
      <c r="M288" s="235">
        <v>2</v>
      </c>
      <c r="N288" s="239"/>
      <c r="O288" s="240">
        <v>3</v>
      </c>
    </row>
    <row r="289" spans="1:15" ht="12.75">
      <c r="A289" s="237" t="s">
        <v>1046</v>
      </c>
      <c r="B289" s="561" t="s">
        <v>1700</v>
      </c>
      <c r="C289" s="237"/>
      <c r="D289" s="237"/>
      <c r="E289" s="238"/>
      <c r="F289" s="226">
        <f t="shared" si="5"/>
        <v>35</v>
      </c>
      <c r="G289" s="239">
        <v>1</v>
      </c>
      <c r="H289" s="235">
        <v>1</v>
      </c>
      <c r="I289" s="239">
        <v>25</v>
      </c>
      <c r="J289" s="240">
        <v>9</v>
      </c>
      <c r="K289" s="226">
        <f t="shared" si="6"/>
        <v>35</v>
      </c>
      <c r="L289" s="239">
        <v>1</v>
      </c>
      <c r="M289" s="235">
        <v>1</v>
      </c>
      <c r="N289" s="239">
        <v>25</v>
      </c>
      <c r="O289" s="240">
        <v>9</v>
      </c>
    </row>
    <row r="290" spans="1:15" ht="12.75">
      <c r="A290" s="237" t="s">
        <v>529</v>
      </c>
      <c r="B290" s="561" t="s">
        <v>1701</v>
      </c>
      <c r="C290" s="237"/>
      <c r="D290" s="237"/>
      <c r="E290" s="238"/>
      <c r="F290" s="226">
        <f t="shared" si="5"/>
        <v>22</v>
      </c>
      <c r="G290" s="239"/>
      <c r="H290" s="235">
        <v>1</v>
      </c>
      <c r="I290" s="239">
        <v>15</v>
      </c>
      <c r="J290" s="240">
        <v>6</v>
      </c>
      <c r="K290" s="226">
        <f t="shared" si="6"/>
        <v>22</v>
      </c>
      <c r="L290" s="239"/>
      <c r="M290" s="235">
        <v>1</v>
      </c>
      <c r="N290" s="239">
        <v>15</v>
      </c>
      <c r="O290" s="240">
        <v>6</v>
      </c>
    </row>
    <row r="291" spans="1:15" ht="12.75">
      <c r="A291" s="241" t="s">
        <v>1047</v>
      </c>
      <c r="B291" s="562" t="s">
        <v>1700</v>
      </c>
      <c r="C291" s="242"/>
      <c r="D291" s="242"/>
      <c r="E291" s="243"/>
      <c r="F291" s="226">
        <f t="shared" si="5"/>
        <v>13</v>
      </c>
      <c r="G291" s="239"/>
      <c r="H291" s="244">
        <v>1</v>
      </c>
      <c r="I291" s="239">
        <v>7</v>
      </c>
      <c r="J291" s="240">
        <v>5</v>
      </c>
      <c r="K291" s="226">
        <f t="shared" si="6"/>
        <v>13</v>
      </c>
      <c r="L291" s="239"/>
      <c r="M291" s="244">
        <v>1</v>
      </c>
      <c r="N291" s="239">
        <v>7</v>
      </c>
      <c r="O291" s="240">
        <v>5</v>
      </c>
    </row>
    <row r="292" spans="1:15" ht="12.75">
      <c r="A292" s="241" t="s">
        <v>1048</v>
      </c>
      <c r="B292" s="563" t="s">
        <v>1702</v>
      </c>
      <c r="C292" s="242"/>
      <c r="D292" s="242"/>
      <c r="E292" s="243"/>
      <c r="F292" s="226">
        <f t="shared" si="5"/>
        <v>30</v>
      </c>
      <c r="G292" s="239">
        <v>1</v>
      </c>
      <c r="H292" s="244"/>
      <c r="I292" s="239">
        <v>10</v>
      </c>
      <c r="J292" s="240">
        <v>20</v>
      </c>
      <c r="K292" s="226">
        <f t="shared" si="6"/>
        <v>30</v>
      </c>
      <c r="L292" s="239">
        <v>1</v>
      </c>
      <c r="M292" s="244"/>
      <c r="N292" s="239">
        <v>10</v>
      </c>
      <c r="O292" s="240">
        <v>20</v>
      </c>
    </row>
    <row r="293" spans="1:15" ht="12.75">
      <c r="A293" s="241" t="s">
        <v>1049</v>
      </c>
      <c r="B293" s="563" t="s">
        <v>1691</v>
      </c>
      <c r="C293" s="242"/>
      <c r="D293" s="242"/>
      <c r="E293" s="243"/>
      <c r="F293" s="226">
        <f t="shared" si="5"/>
        <v>18</v>
      </c>
      <c r="G293" s="239">
        <v>1</v>
      </c>
      <c r="H293" s="244"/>
      <c r="I293" s="239">
        <v>3</v>
      </c>
      <c r="J293" s="240">
        <v>15</v>
      </c>
      <c r="K293" s="226">
        <f t="shared" si="6"/>
        <v>18</v>
      </c>
      <c r="L293" s="239">
        <v>1</v>
      </c>
      <c r="M293" s="244"/>
      <c r="N293" s="239">
        <v>3</v>
      </c>
      <c r="O293" s="240">
        <v>15</v>
      </c>
    </row>
    <row r="294" spans="1:15" ht="12.75">
      <c r="A294" s="245" t="s">
        <v>1050</v>
      </c>
      <c r="B294" s="564" t="s">
        <v>1691</v>
      </c>
      <c r="C294" s="237"/>
      <c r="D294" s="237"/>
      <c r="E294" s="238"/>
      <c r="F294" s="226">
        <f t="shared" si="5"/>
        <v>81</v>
      </c>
      <c r="G294" s="239">
        <v>1</v>
      </c>
      <c r="H294" s="239">
        <v>1</v>
      </c>
      <c r="I294" s="239">
        <v>55</v>
      </c>
      <c r="J294" s="240">
        <v>25</v>
      </c>
      <c r="K294" s="226">
        <f t="shared" si="6"/>
        <v>81</v>
      </c>
      <c r="L294" s="239">
        <v>1</v>
      </c>
      <c r="M294" s="239">
        <v>1</v>
      </c>
      <c r="N294" s="239">
        <v>55</v>
      </c>
      <c r="O294" s="240">
        <v>25</v>
      </c>
    </row>
    <row r="295" spans="1:15" ht="12.75">
      <c r="A295" s="245" t="s">
        <v>1051</v>
      </c>
      <c r="B295" s="564" t="s">
        <v>1691</v>
      </c>
      <c r="C295" s="237"/>
      <c r="D295" s="237"/>
      <c r="E295" s="238"/>
      <c r="F295" s="226">
        <f t="shared" si="5"/>
        <v>51</v>
      </c>
      <c r="G295" s="239">
        <v>1</v>
      </c>
      <c r="H295" s="239">
        <v>1</v>
      </c>
      <c r="I295" s="239">
        <v>25</v>
      </c>
      <c r="J295" s="240">
        <v>25</v>
      </c>
      <c r="K295" s="226">
        <f t="shared" si="6"/>
        <v>51</v>
      </c>
      <c r="L295" s="239">
        <v>1</v>
      </c>
      <c r="M295" s="239">
        <v>1</v>
      </c>
      <c r="N295" s="239">
        <v>25</v>
      </c>
      <c r="O295" s="240">
        <v>25</v>
      </c>
    </row>
    <row r="296" spans="1:15" ht="12.75">
      <c r="A296" s="245" t="s">
        <v>1052</v>
      </c>
      <c r="B296" s="564" t="s">
        <v>1691</v>
      </c>
      <c r="C296" s="237"/>
      <c r="D296" s="237"/>
      <c r="E296" s="238"/>
      <c r="F296" s="226">
        <f t="shared" si="5"/>
        <v>16</v>
      </c>
      <c r="G296" s="239">
        <v>1</v>
      </c>
      <c r="H296" s="235"/>
      <c r="I296" s="239">
        <v>6</v>
      </c>
      <c r="J296" s="240">
        <v>10</v>
      </c>
      <c r="K296" s="226">
        <f t="shared" si="6"/>
        <v>16</v>
      </c>
      <c r="L296" s="239">
        <v>1</v>
      </c>
      <c r="M296" s="235"/>
      <c r="N296" s="239">
        <v>6</v>
      </c>
      <c r="O296" s="240">
        <v>10</v>
      </c>
    </row>
    <row r="297" spans="1:15" ht="26.25">
      <c r="A297" s="245" t="s">
        <v>1053</v>
      </c>
      <c r="B297" s="564" t="s">
        <v>1691</v>
      </c>
      <c r="C297" s="237"/>
      <c r="D297" s="237"/>
      <c r="E297" s="238"/>
      <c r="F297" s="226">
        <f t="shared" si="5"/>
        <v>49</v>
      </c>
      <c r="G297" s="239">
        <v>1</v>
      </c>
      <c r="H297" s="239">
        <v>1</v>
      </c>
      <c r="I297" s="239">
        <v>2</v>
      </c>
      <c r="J297" s="240">
        <v>46</v>
      </c>
      <c r="K297" s="226">
        <f t="shared" si="6"/>
        <v>49</v>
      </c>
      <c r="L297" s="239">
        <v>1</v>
      </c>
      <c r="M297" s="239">
        <v>1</v>
      </c>
      <c r="N297" s="239">
        <v>2</v>
      </c>
      <c r="O297" s="240">
        <v>46</v>
      </c>
    </row>
    <row r="298" spans="1:15" ht="12.75">
      <c r="A298" s="245" t="s">
        <v>1054</v>
      </c>
      <c r="B298" s="564" t="s">
        <v>1691</v>
      </c>
      <c r="C298" s="237"/>
      <c r="D298" s="237"/>
      <c r="E298" s="238"/>
      <c r="F298" s="226">
        <f t="shared" si="5"/>
        <v>19</v>
      </c>
      <c r="G298" s="239">
        <v>1</v>
      </c>
      <c r="H298" s="239">
        <v>1</v>
      </c>
      <c r="I298" s="239">
        <v>5</v>
      </c>
      <c r="J298" s="240">
        <v>13</v>
      </c>
      <c r="K298" s="226">
        <f t="shared" si="6"/>
        <v>19</v>
      </c>
      <c r="L298" s="239">
        <v>1</v>
      </c>
      <c r="M298" s="239">
        <v>1</v>
      </c>
      <c r="N298" s="239">
        <v>5</v>
      </c>
      <c r="O298" s="240">
        <v>13</v>
      </c>
    </row>
    <row r="299" spans="1:15" ht="12.75">
      <c r="A299" s="245" t="s">
        <v>1055</v>
      </c>
      <c r="B299" s="564" t="s">
        <v>1691</v>
      </c>
      <c r="C299" s="237"/>
      <c r="D299" s="237"/>
      <c r="E299" s="238"/>
      <c r="F299" s="226">
        <f t="shared" si="5"/>
        <v>31</v>
      </c>
      <c r="G299" s="239"/>
      <c r="H299" s="239">
        <v>1</v>
      </c>
      <c r="I299" s="239">
        <v>15</v>
      </c>
      <c r="J299" s="240">
        <v>15</v>
      </c>
      <c r="K299" s="226">
        <f t="shared" si="6"/>
        <v>31</v>
      </c>
      <c r="L299" s="239"/>
      <c r="M299" s="239">
        <v>1</v>
      </c>
      <c r="N299" s="239">
        <v>15</v>
      </c>
      <c r="O299" s="240">
        <v>15</v>
      </c>
    </row>
    <row r="300" spans="1:15" ht="12.75">
      <c r="A300" s="245" t="s">
        <v>1056</v>
      </c>
      <c r="B300" s="564" t="s">
        <v>1691</v>
      </c>
      <c r="C300" s="237"/>
      <c r="D300" s="237"/>
      <c r="E300" s="238"/>
      <c r="F300" s="226">
        <f t="shared" si="5"/>
        <v>11</v>
      </c>
      <c r="G300" s="239"/>
      <c r="H300" s="239">
        <v>1</v>
      </c>
      <c r="I300" s="239">
        <v>2</v>
      </c>
      <c r="J300" s="240">
        <v>8</v>
      </c>
      <c r="K300" s="226">
        <f t="shared" si="6"/>
        <v>11</v>
      </c>
      <c r="L300" s="239"/>
      <c r="M300" s="239">
        <v>1</v>
      </c>
      <c r="N300" s="239">
        <v>2</v>
      </c>
      <c r="O300" s="240">
        <v>8</v>
      </c>
    </row>
    <row r="301" spans="1:15" ht="12.75">
      <c r="A301" s="245" t="s">
        <v>1057</v>
      </c>
      <c r="B301" s="564" t="s">
        <v>1691</v>
      </c>
      <c r="C301" s="237"/>
      <c r="D301" s="237"/>
      <c r="E301" s="238"/>
      <c r="F301" s="226">
        <f t="shared" si="5"/>
        <v>9</v>
      </c>
      <c r="G301" s="239"/>
      <c r="H301" s="235"/>
      <c r="I301" s="239">
        <v>3</v>
      </c>
      <c r="J301" s="240">
        <v>6</v>
      </c>
      <c r="K301" s="226">
        <f t="shared" si="6"/>
        <v>9</v>
      </c>
      <c r="L301" s="239"/>
      <c r="M301" s="235"/>
      <c r="N301" s="239">
        <v>3</v>
      </c>
      <c r="O301" s="240">
        <v>6</v>
      </c>
    </row>
    <row r="302" spans="1:15" ht="12.75">
      <c r="A302" s="245" t="s">
        <v>1058</v>
      </c>
      <c r="B302" s="564" t="s">
        <v>1703</v>
      </c>
      <c r="C302" s="237"/>
      <c r="D302" s="237"/>
      <c r="E302" s="238"/>
      <c r="F302" s="226">
        <f t="shared" si="5"/>
        <v>5.65</v>
      </c>
      <c r="G302" s="239"/>
      <c r="H302" s="235">
        <v>0.65</v>
      </c>
      <c r="I302" s="239">
        <v>1</v>
      </c>
      <c r="J302" s="240">
        <v>4</v>
      </c>
      <c r="K302" s="226">
        <f t="shared" si="6"/>
        <v>5.65</v>
      </c>
      <c r="L302" s="239"/>
      <c r="M302" s="235">
        <v>0.65</v>
      </c>
      <c r="N302" s="239">
        <v>1</v>
      </c>
      <c r="O302" s="240">
        <v>4</v>
      </c>
    </row>
    <row r="303" spans="1:15" ht="12.75">
      <c r="A303" s="245" t="s">
        <v>1059</v>
      </c>
      <c r="B303" s="564" t="s">
        <v>1691</v>
      </c>
      <c r="C303" s="237"/>
      <c r="D303" s="237"/>
      <c r="E303" s="238"/>
      <c r="F303" s="226">
        <f t="shared" si="5"/>
        <v>5</v>
      </c>
      <c r="G303" s="239"/>
      <c r="H303" s="235"/>
      <c r="I303" s="239">
        <v>2</v>
      </c>
      <c r="J303" s="240">
        <v>3</v>
      </c>
      <c r="K303" s="226">
        <f t="shared" si="6"/>
        <v>5</v>
      </c>
      <c r="L303" s="239"/>
      <c r="M303" s="235"/>
      <c r="N303" s="239">
        <v>2</v>
      </c>
      <c r="O303" s="240">
        <v>3</v>
      </c>
    </row>
    <row r="304" spans="1:15" ht="12.75">
      <c r="A304" s="245" t="s">
        <v>1060</v>
      </c>
      <c r="B304" s="564" t="s">
        <v>1691</v>
      </c>
      <c r="C304" s="237"/>
      <c r="D304" s="237"/>
      <c r="E304" s="238"/>
      <c r="F304" s="226">
        <f t="shared" si="5"/>
        <v>3</v>
      </c>
      <c r="G304" s="239"/>
      <c r="H304" s="235"/>
      <c r="I304" s="239">
        <v>1</v>
      </c>
      <c r="J304" s="240">
        <v>2</v>
      </c>
      <c r="K304" s="226">
        <f t="shared" si="6"/>
        <v>3</v>
      </c>
      <c r="L304" s="239"/>
      <c r="M304" s="235"/>
      <c r="N304" s="239">
        <v>1</v>
      </c>
      <c r="O304" s="240">
        <v>2</v>
      </c>
    </row>
    <row r="305" spans="1:15" ht="12.75">
      <c r="A305" s="245" t="s">
        <v>1061</v>
      </c>
      <c r="B305" s="564" t="s">
        <v>1691</v>
      </c>
      <c r="C305" s="237"/>
      <c r="D305" s="237"/>
      <c r="E305" s="238"/>
      <c r="F305" s="226">
        <f t="shared" si="5"/>
        <v>4</v>
      </c>
      <c r="G305" s="239"/>
      <c r="H305" s="235"/>
      <c r="I305" s="239">
        <v>1</v>
      </c>
      <c r="J305" s="240">
        <v>3</v>
      </c>
      <c r="K305" s="226">
        <f t="shared" si="6"/>
        <v>4</v>
      </c>
      <c r="L305" s="239"/>
      <c r="M305" s="235"/>
      <c r="N305" s="239">
        <v>1</v>
      </c>
      <c r="O305" s="240">
        <v>3</v>
      </c>
    </row>
    <row r="306" spans="1:15" ht="12.75">
      <c r="A306" s="245" t="s">
        <v>1062</v>
      </c>
      <c r="B306" s="564" t="s">
        <v>1704</v>
      </c>
      <c r="C306" s="237"/>
      <c r="D306" s="237"/>
      <c r="E306" s="238"/>
      <c r="F306" s="226">
        <f t="shared" si="5"/>
        <v>14</v>
      </c>
      <c r="G306" s="239">
        <v>1</v>
      </c>
      <c r="H306" s="239"/>
      <c r="I306" s="239">
        <v>3</v>
      </c>
      <c r="J306" s="240">
        <v>11</v>
      </c>
      <c r="K306" s="226">
        <f t="shared" si="6"/>
        <v>14</v>
      </c>
      <c r="L306" s="239">
        <v>1</v>
      </c>
      <c r="M306" s="239"/>
      <c r="N306" s="239">
        <v>3</v>
      </c>
      <c r="O306" s="240">
        <v>11</v>
      </c>
    </row>
    <row r="307" spans="1:15" ht="12.75">
      <c r="A307" s="245" t="s">
        <v>1063</v>
      </c>
      <c r="B307" s="564" t="s">
        <v>1689</v>
      </c>
      <c r="C307" s="237"/>
      <c r="D307" s="237"/>
      <c r="E307" s="238"/>
      <c r="F307" s="226">
        <f t="shared" si="5"/>
        <v>9.65</v>
      </c>
      <c r="G307" s="239"/>
      <c r="H307" s="235">
        <v>0.65</v>
      </c>
      <c r="I307" s="239">
        <v>2</v>
      </c>
      <c r="J307" s="240">
        <v>7</v>
      </c>
      <c r="K307" s="226">
        <f t="shared" si="6"/>
        <v>9.65</v>
      </c>
      <c r="L307" s="239"/>
      <c r="M307" s="235">
        <v>0.65</v>
      </c>
      <c r="N307" s="239">
        <v>2</v>
      </c>
      <c r="O307" s="240">
        <v>7</v>
      </c>
    </row>
    <row r="308" spans="1:15" ht="12.75">
      <c r="A308" s="245" t="s">
        <v>1064</v>
      </c>
      <c r="B308" s="564" t="s">
        <v>1689</v>
      </c>
      <c r="C308" s="237"/>
      <c r="D308" s="237"/>
      <c r="E308" s="238"/>
      <c r="F308" s="226">
        <f t="shared" si="5"/>
        <v>6</v>
      </c>
      <c r="G308" s="239"/>
      <c r="H308" s="235"/>
      <c r="I308" s="239">
        <v>2</v>
      </c>
      <c r="J308" s="240">
        <v>4</v>
      </c>
      <c r="K308" s="226">
        <f t="shared" si="6"/>
        <v>6</v>
      </c>
      <c r="L308" s="239"/>
      <c r="M308" s="235"/>
      <c r="N308" s="239">
        <v>2</v>
      </c>
      <c r="O308" s="240">
        <v>4</v>
      </c>
    </row>
    <row r="309" spans="1:15" ht="12.75">
      <c r="A309" s="245" t="s">
        <v>1065</v>
      </c>
      <c r="B309" s="564" t="s">
        <v>1689</v>
      </c>
      <c r="C309" s="237"/>
      <c r="D309" s="237"/>
      <c r="E309" s="238"/>
      <c r="F309" s="226">
        <f t="shared" si="5"/>
        <v>6</v>
      </c>
      <c r="G309" s="239"/>
      <c r="H309" s="235"/>
      <c r="I309" s="239">
        <v>2</v>
      </c>
      <c r="J309" s="240">
        <v>4</v>
      </c>
      <c r="K309" s="226">
        <f t="shared" si="6"/>
        <v>6</v>
      </c>
      <c r="L309" s="239"/>
      <c r="M309" s="235"/>
      <c r="N309" s="239">
        <v>2</v>
      </c>
      <c r="O309" s="240">
        <v>4</v>
      </c>
    </row>
    <row r="310" spans="1:15" ht="12.75">
      <c r="A310" s="245" t="s">
        <v>1066</v>
      </c>
      <c r="B310" s="564" t="s">
        <v>1689</v>
      </c>
      <c r="C310" s="237"/>
      <c r="D310" s="237"/>
      <c r="E310" s="238"/>
      <c r="F310" s="226">
        <f t="shared" si="5"/>
        <v>3</v>
      </c>
      <c r="G310" s="239">
        <v>1</v>
      </c>
      <c r="H310" s="235"/>
      <c r="I310" s="239">
        <v>3</v>
      </c>
      <c r="J310" s="240"/>
      <c r="K310" s="226">
        <f t="shared" si="6"/>
        <v>3</v>
      </c>
      <c r="L310" s="239">
        <v>1</v>
      </c>
      <c r="M310" s="235"/>
      <c r="N310" s="239">
        <v>3</v>
      </c>
      <c r="O310" s="240"/>
    </row>
    <row r="311" spans="1:15" ht="26.25">
      <c r="A311" s="245" t="s">
        <v>1067</v>
      </c>
      <c r="B311" s="564" t="s">
        <v>1705</v>
      </c>
      <c r="C311" s="237"/>
      <c r="D311" s="237"/>
      <c r="E311" s="238"/>
      <c r="F311" s="226">
        <f t="shared" si="5"/>
        <v>14</v>
      </c>
      <c r="G311" s="239">
        <v>1</v>
      </c>
      <c r="H311" s="235"/>
      <c r="I311" s="239">
        <v>5</v>
      </c>
      <c r="J311" s="240">
        <v>9</v>
      </c>
      <c r="K311" s="226">
        <f t="shared" si="6"/>
        <v>14</v>
      </c>
      <c r="L311" s="239">
        <v>1</v>
      </c>
      <c r="M311" s="235"/>
      <c r="N311" s="239">
        <v>5</v>
      </c>
      <c r="O311" s="240">
        <v>9</v>
      </c>
    </row>
    <row r="312" spans="1:15" ht="12.75">
      <c r="A312" s="245" t="s">
        <v>1068</v>
      </c>
      <c r="B312" s="564" t="s">
        <v>1705</v>
      </c>
      <c r="C312" s="237"/>
      <c r="D312" s="237"/>
      <c r="E312" s="238"/>
      <c r="F312" s="226">
        <f t="shared" si="5"/>
        <v>3.65</v>
      </c>
      <c r="G312" s="239"/>
      <c r="H312" s="235">
        <v>0.65</v>
      </c>
      <c r="I312" s="239">
        <v>1</v>
      </c>
      <c r="J312" s="240">
        <v>2</v>
      </c>
      <c r="K312" s="226">
        <f t="shared" si="6"/>
        <v>3.65</v>
      </c>
      <c r="L312" s="239"/>
      <c r="M312" s="235">
        <v>0.65</v>
      </c>
      <c r="N312" s="239">
        <v>1</v>
      </c>
      <c r="O312" s="240">
        <v>2</v>
      </c>
    </row>
    <row r="313" spans="1:15" ht="12.75">
      <c r="A313" s="245" t="s">
        <v>1069</v>
      </c>
      <c r="B313" s="564" t="s">
        <v>1705</v>
      </c>
      <c r="C313" s="237"/>
      <c r="D313" s="237"/>
      <c r="E313" s="238"/>
      <c r="F313" s="226">
        <f t="shared" si="5"/>
        <v>6</v>
      </c>
      <c r="G313" s="239">
        <v>1</v>
      </c>
      <c r="H313" s="235"/>
      <c r="I313" s="239">
        <v>2</v>
      </c>
      <c r="J313" s="240">
        <v>4</v>
      </c>
      <c r="K313" s="226">
        <f t="shared" si="6"/>
        <v>6</v>
      </c>
      <c r="L313" s="239">
        <v>1</v>
      </c>
      <c r="M313" s="235"/>
      <c r="N313" s="239">
        <v>2</v>
      </c>
      <c r="O313" s="240">
        <v>4</v>
      </c>
    </row>
    <row r="314" spans="1:15" ht="12.75">
      <c r="A314" s="245" t="s">
        <v>1070</v>
      </c>
      <c r="B314" s="564" t="s">
        <v>1705</v>
      </c>
      <c r="C314" s="237"/>
      <c r="D314" s="237"/>
      <c r="E314" s="238"/>
      <c r="F314" s="226">
        <f t="shared" si="5"/>
        <v>10.65</v>
      </c>
      <c r="G314" s="239"/>
      <c r="H314" s="235">
        <v>0.65</v>
      </c>
      <c r="I314" s="239">
        <v>2</v>
      </c>
      <c r="J314" s="240">
        <v>8</v>
      </c>
      <c r="K314" s="226">
        <f t="shared" si="6"/>
        <v>10.65</v>
      </c>
      <c r="L314" s="239"/>
      <c r="M314" s="235">
        <v>0.65</v>
      </c>
      <c r="N314" s="239">
        <v>2</v>
      </c>
      <c r="O314" s="240">
        <v>8</v>
      </c>
    </row>
    <row r="315" spans="1:15" ht="12.75">
      <c r="A315" s="245" t="s">
        <v>1071</v>
      </c>
      <c r="B315" s="564" t="s">
        <v>1705</v>
      </c>
      <c r="C315" s="237"/>
      <c r="D315" s="237"/>
      <c r="E315" s="238"/>
      <c r="F315" s="226">
        <f t="shared" si="5"/>
        <v>9</v>
      </c>
      <c r="G315" s="239"/>
      <c r="H315" s="235"/>
      <c r="I315" s="239">
        <v>3</v>
      </c>
      <c r="J315" s="240">
        <v>6</v>
      </c>
      <c r="K315" s="226">
        <f t="shared" si="6"/>
        <v>9</v>
      </c>
      <c r="L315" s="239"/>
      <c r="M315" s="235"/>
      <c r="N315" s="239">
        <v>3</v>
      </c>
      <c r="O315" s="240">
        <v>6</v>
      </c>
    </row>
    <row r="316" spans="1:15" ht="12.75">
      <c r="A316" s="246" t="s">
        <v>1072</v>
      </c>
      <c r="B316" s="563" t="s">
        <v>1705</v>
      </c>
      <c r="C316" s="242"/>
      <c r="D316" s="242"/>
      <c r="E316" s="243"/>
      <c r="F316" s="226">
        <f t="shared" si="5"/>
        <v>11</v>
      </c>
      <c r="G316" s="239"/>
      <c r="H316" s="244"/>
      <c r="I316" s="239">
        <v>4</v>
      </c>
      <c r="J316" s="240">
        <v>7</v>
      </c>
      <c r="K316" s="226">
        <f t="shared" si="6"/>
        <v>11</v>
      </c>
      <c r="L316" s="239"/>
      <c r="M316" s="244"/>
      <c r="N316" s="239">
        <v>4</v>
      </c>
      <c r="O316" s="240">
        <v>7</v>
      </c>
    </row>
    <row r="317" spans="1:15" ht="12.75">
      <c r="A317" s="245" t="s">
        <v>1073</v>
      </c>
      <c r="B317" s="564" t="s">
        <v>1689</v>
      </c>
      <c r="C317" s="237"/>
      <c r="D317" s="237"/>
      <c r="E317" s="238"/>
      <c r="F317" s="226">
        <f t="shared" si="5"/>
        <v>7.65</v>
      </c>
      <c r="G317" s="239">
        <v>1</v>
      </c>
      <c r="H317" s="235">
        <v>0.65</v>
      </c>
      <c r="I317" s="239">
        <v>2</v>
      </c>
      <c r="J317" s="240">
        <v>5</v>
      </c>
      <c r="K317" s="226">
        <f t="shared" si="6"/>
        <v>7.65</v>
      </c>
      <c r="L317" s="239">
        <v>1</v>
      </c>
      <c r="M317" s="235">
        <v>0.65</v>
      </c>
      <c r="N317" s="239">
        <v>2</v>
      </c>
      <c r="O317" s="240">
        <v>5</v>
      </c>
    </row>
    <row r="318" spans="1:15" ht="12.75">
      <c r="A318" s="245" t="s">
        <v>1074</v>
      </c>
      <c r="B318" s="564" t="s">
        <v>1689</v>
      </c>
      <c r="C318" s="237"/>
      <c r="D318" s="237"/>
      <c r="E318" s="238"/>
      <c r="F318" s="226">
        <f t="shared" si="5"/>
        <v>5</v>
      </c>
      <c r="G318" s="239"/>
      <c r="H318" s="235"/>
      <c r="I318" s="239">
        <v>2</v>
      </c>
      <c r="J318" s="240">
        <v>3</v>
      </c>
      <c r="K318" s="226">
        <f t="shared" si="6"/>
        <v>5</v>
      </c>
      <c r="L318" s="239"/>
      <c r="M318" s="235"/>
      <c r="N318" s="239">
        <v>2</v>
      </c>
      <c r="O318" s="240">
        <v>3</v>
      </c>
    </row>
    <row r="319" spans="1:15" ht="12.75">
      <c r="A319" s="245" t="s">
        <v>1075</v>
      </c>
      <c r="B319" s="564" t="s">
        <v>1706</v>
      </c>
      <c r="C319" s="237"/>
      <c r="D319" s="237"/>
      <c r="E319" s="238"/>
      <c r="F319" s="226">
        <f t="shared" si="5"/>
        <v>20</v>
      </c>
      <c r="G319" s="239">
        <v>1</v>
      </c>
      <c r="H319" s="235"/>
      <c r="I319" s="239">
        <v>5</v>
      </c>
      <c r="J319" s="240">
        <v>15</v>
      </c>
      <c r="K319" s="226">
        <f t="shared" si="6"/>
        <v>20</v>
      </c>
      <c r="L319" s="239">
        <v>1</v>
      </c>
      <c r="M319" s="235"/>
      <c r="N319" s="239">
        <v>5</v>
      </c>
      <c r="O319" s="240">
        <v>15</v>
      </c>
    </row>
    <row r="320" spans="1:15" ht="12.75">
      <c r="A320" s="245" t="s">
        <v>1076</v>
      </c>
      <c r="B320" s="564" t="s">
        <v>1706</v>
      </c>
      <c r="C320" s="237"/>
      <c r="D320" s="237"/>
      <c r="E320" s="238"/>
      <c r="F320" s="226">
        <f t="shared" si="5"/>
        <v>66.65</v>
      </c>
      <c r="G320" s="239">
        <v>1</v>
      </c>
      <c r="H320" s="235">
        <v>0.65</v>
      </c>
      <c r="I320" s="239">
        <v>26</v>
      </c>
      <c r="J320" s="240">
        <v>40</v>
      </c>
      <c r="K320" s="226">
        <f t="shared" si="6"/>
        <v>66.65</v>
      </c>
      <c r="L320" s="239">
        <v>1</v>
      </c>
      <c r="M320" s="235">
        <v>0.65</v>
      </c>
      <c r="N320" s="239">
        <v>26</v>
      </c>
      <c r="O320" s="240">
        <v>40</v>
      </c>
    </row>
    <row r="321" spans="1:15" ht="26.25">
      <c r="A321" s="245" t="s">
        <v>1077</v>
      </c>
      <c r="B321" s="564" t="s">
        <v>1707</v>
      </c>
      <c r="C321" s="237"/>
      <c r="D321" s="237"/>
      <c r="E321" s="238"/>
      <c r="F321" s="226">
        <f t="shared" si="5"/>
        <v>27</v>
      </c>
      <c r="G321" s="239">
        <v>1</v>
      </c>
      <c r="H321" s="235"/>
      <c r="I321" s="239">
        <v>7</v>
      </c>
      <c r="J321" s="240">
        <v>20</v>
      </c>
      <c r="K321" s="226">
        <f t="shared" si="6"/>
        <v>27</v>
      </c>
      <c r="L321" s="239">
        <v>1</v>
      </c>
      <c r="M321" s="235"/>
      <c r="N321" s="239">
        <v>7</v>
      </c>
      <c r="O321" s="240">
        <v>20</v>
      </c>
    </row>
    <row r="322" spans="1:15" ht="12.75">
      <c r="A322" s="245" t="s">
        <v>1078</v>
      </c>
      <c r="B322" s="564" t="s">
        <v>1708</v>
      </c>
      <c r="C322" s="237"/>
      <c r="D322" s="237"/>
      <c r="E322" s="238"/>
      <c r="F322" s="226">
        <f t="shared" si="5"/>
        <v>10.65</v>
      </c>
      <c r="G322" s="239"/>
      <c r="H322" s="235">
        <v>0.65</v>
      </c>
      <c r="I322" s="239">
        <v>4</v>
      </c>
      <c r="J322" s="240">
        <v>6</v>
      </c>
      <c r="K322" s="226">
        <f t="shared" si="6"/>
        <v>10.65</v>
      </c>
      <c r="L322" s="239"/>
      <c r="M322" s="235">
        <v>0.65</v>
      </c>
      <c r="N322" s="239">
        <v>4</v>
      </c>
      <c r="O322" s="240">
        <v>6</v>
      </c>
    </row>
    <row r="323" spans="1:15" ht="12.75">
      <c r="A323" s="245" t="s">
        <v>1079</v>
      </c>
      <c r="B323" s="564" t="s">
        <v>1709</v>
      </c>
      <c r="C323" s="237"/>
      <c r="D323" s="237"/>
      <c r="E323" s="238"/>
      <c r="F323" s="226">
        <f t="shared" si="5"/>
        <v>11</v>
      </c>
      <c r="G323" s="239">
        <v>1</v>
      </c>
      <c r="H323" s="235"/>
      <c r="I323" s="239">
        <v>5</v>
      </c>
      <c r="J323" s="240">
        <v>6</v>
      </c>
      <c r="K323" s="226">
        <f t="shared" si="6"/>
        <v>11</v>
      </c>
      <c r="L323" s="239">
        <v>1</v>
      </c>
      <c r="M323" s="235"/>
      <c r="N323" s="239">
        <v>5</v>
      </c>
      <c r="O323" s="240">
        <v>6</v>
      </c>
    </row>
    <row r="324" spans="1:15" ht="12.75">
      <c r="A324" s="245" t="s">
        <v>1080</v>
      </c>
      <c r="B324" s="564" t="s">
        <v>1710</v>
      </c>
      <c r="C324" s="237"/>
      <c r="D324" s="237"/>
      <c r="E324" s="238"/>
      <c r="F324" s="226">
        <f t="shared" si="5"/>
        <v>71.65</v>
      </c>
      <c r="G324" s="239">
        <v>1</v>
      </c>
      <c r="H324" s="235">
        <v>0.65</v>
      </c>
      <c r="I324" s="239">
        <v>41</v>
      </c>
      <c r="J324" s="240">
        <v>30</v>
      </c>
      <c r="K324" s="226">
        <f t="shared" si="6"/>
        <v>71.65</v>
      </c>
      <c r="L324" s="239">
        <v>1</v>
      </c>
      <c r="M324" s="235">
        <v>0.65</v>
      </c>
      <c r="N324" s="239">
        <v>41</v>
      </c>
      <c r="O324" s="240">
        <v>30</v>
      </c>
    </row>
    <row r="325" spans="1:15" ht="12.75">
      <c r="A325" s="245" t="s">
        <v>1081</v>
      </c>
      <c r="B325" s="564" t="s">
        <v>1711</v>
      </c>
      <c r="C325" s="237"/>
      <c r="D325" s="237"/>
      <c r="E325" s="238"/>
      <c r="F325" s="226">
        <f t="shared" si="5"/>
        <v>60</v>
      </c>
      <c r="G325" s="239"/>
      <c r="H325" s="235"/>
      <c r="I325" s="239">
        <v>30</v>
      </c>
      <c r="J325" s="240">
        <v>30</v>
      </c>
      <c r="K325" s="226">
        <f t="shared" si="6"/>
        <v>60</v>
      </c>
      <c r="L325" s="239"/>
      <c r="M325" s="235"/>
      <c r="N325" s="239">
        <v>30</v>
      </c>
      <c r="O325" s="240">
        <v>30</v>
      </c>
    </row>
    <row r="326" spans="1:15" ht="26.25">
      <c r="A326" s="245" t="s">
        <v>1082</v>
      </c>
      <c r="B326" s="564" t="s">
        <v>1711</v>
      </c>
      <c r="C326" s="237"/>
      <c r="D326" s="237"/>
      <c r="E326" s="238"/>
      <c r="F326" s="226">
        <f t="shared" si="5"/>
        <v>70</v>
      </c>
      <c r="G326" s="239"/>
      <c r="H326" s="235"/>
      <c r="I326" s="239">
        <v>52</v>
      </c>
      <c r="J326" s="240">
        <v>18</v>
      </c>
      <c r="K326" s="226">
        <f t="shared" si="6"/>
        <v>70</v>
      </c>
      <c r="L326" s="239"/>
      <c r="M326" s="235"/>
      <c r="N326" s="239">
        <v>52</v>
      </c>
      <c r="O326" s="240">
        <v>18</v>
      </c>
    </row>
    <row r="327" spans="1:15" ht="12.75">
      <c r="A327" s="245" t="s">
        <v>1083</v>
      </c>
      <c r="B327" s="564" t="s">
        <v>1699</v>
      </c>
      <c r="C327" s="237"/>
      <c r="D327" s="237"/>
      <c r="E327" s="238"/>
      <c r="F327" s="226">
        <f t="shared" si="5"/>
        <v>14</v>
      </c>
      <c r="G327" s="239"/>
      <c r="H327" s="235"/>
      <c r="I327" s="239">
        <v>9</v>
      </c>
      <c r="J327" s="240">
        <v>5</v>
      </c>
      <c r="K327" s="226">
        <f t="shared" si="6"/>
        <v>14</v>
      </c>
      <c r="L327" s="239"/>
      <c r="M327" s="235"/>
      <c r="N327" s="239">
        <v>9</v>
      </c>
      <c r="O327" s="240">
        <v>5</v>
      </c>
    </row>
    <row r="328" spans="1:15" ht="12.75">
      <c r="A328" s="245" t="s">
        <v>1084</v>
      </c>
      <c r="B328" s="564" t="s">
        <v>1712</v>
      </c>
      <c r="C328" s="237"/>
      <c r="D328" s="237"/>
      <c r="E328" s="238"/>
      <c r="F328" s="226">
        <f t="shared" si="5"/>
        <v>11</v>
      </c>
      <c r="G328" s="239"/>
      <c r="H328" s="235"/>
      <c r="I328" s="239">
        <v>6</v>
      </c>
      <c r="J328" s="240">
        <v>5</v>
      </c>
      <c r="K328" s="226">
        <f t="shared" si="6"/>
        <v>11</v>
      </c>
      <c r="L328" s="239"/>
      <c r="M328" s="235"/>
      <c r="N328" s="239">
        <v>6</v>
      </c>
      <c r="O328" s="240">
        <v>5</v>
      </c>
    </row>
    <row r="329" spans="1:15" ht="12.75">
      <c r="A329" s="245" t="s">
        <v>1085</v>
      </c>
      <c r="B329" s="564" t="s">
        <v>1712</v>
      </c>
      <c r="C329" s="237"/>
      <c r="D329" s="237"/>
      <c r="E329" s="238"/>
      <c r="F329" s="226">
        <f t="shared" si="5"/>
        <v>6.65</v>
      </c>
      <c r="G329" s="239"/>
      <c r="H329" s="235">
        <v>0.65</v>
      </c>
      <c r="I329" s="239">
        <v>3</v>
      </c>
      <c r="J329" s="240">
        <v>3</v>
      </c>
      <c r="K329" s="226">
        <f t="shared" si="6"/>
        <v>6.65</v>
      </c>
      <c r="L329" s="239"/>
      <c r="M329" s="235">
        <v>0.65</v>
      </c>
      <c r="N329" s="239">
        <v>3</v>
      </c>
      <c r="O329" s="240">
        <v>3</v>
      </c>
    </row>
    <row r="330" spans="1:15" ht="12.75">
      <c r="A330" s="245" t="s">
        <v>1086</v>
      </c>
      <c r="B330" s="564" t="s">
        <v>1712</v>
      </c>
      <c r="C330" s="237"/>
      <c r="D330" s="237"/>
      <c r="E330" s="238"/>
      <c r="F330" s="226">
        <f t="shared" si="5"/>
        <v>5.65</v>
      </c>
      <c r="G330" s="239"/>
      <c r="H330" s="235">
        <v>0.65</v>
      </c>
      <c r="I330" s="239">
        <v>2</v>
      </c>
      <c r="J330" s="240">
        <v>3</v>
      </c>
      <c r="K330" s="226">
        <f t="shared" si="6"/>
        <v>5.65</v>
      </c>
      <c r="L330" s="239"/>
      <c r="M330" s="235">
        <v>0.65</v>
      </c>
      <c r="N330" s="239">
        <v>2</v>
      </c>
      <c r="O330" s="240">
        <v>3</v>
      </c>
    </row>
    <row r="331" spans="1:15" ht="12.75">
      <c r="A331" s="245" t="s">
        <v>1087</v>
      </c>
      <c r="B331" s="564" t="s">
        <v>1699</v>
      </c>
      <c r="C331" s="237"/>
      <c r="D331" s="237"/>
      <c r="E331" s="238"/>
      <c r="F331" s="226">
        <f t="shared" si="5"/>
        <v>45.3</v>
      </c>
      <c r="G331" s="239"/>
      <c r="H331" s="235">
        <v>1.3</v>
      </c>
      <c r="I331" s="239">
        <v>31</v>
      </c>
      <c r="J331" s="240">
        <v>13</v>
      </c>
      <c r="K331" s="226">
        <f t="shared" si="6"/>
        <v>45.3</v>
      </c>
      <c r="L331" s="239"/>
      <c r="M331" s="235">
        <v>1.3</v>
      </c>
      <c r="N331" s="239">
        <v>31</v>
      </c>
      <c r="O331" s="240">
        <v>13</v>
      </c>
    </row>
    <row r="332" spans="1:15" ht="13.5" thickBot="1">
      <c r="A332" s="247" t="s">
        <v>1088</v>
      </c>
      <c r="B332" s="565" t="s">
        <v>1699</v>
      </c>
      <c r="C332" s="248"/>
      <c r="D332" s="248"/>
      <c r="E332" s="249"/>
      <c r="F332" s="250">
        <v>40</v>
      </c>
      <c r="G332" s="251"/>
      <c r="H332" s="252"/>
      <c r="I332" s="251">
        <v>24</v>
      </c>
      <c r="J332" s="253">
        <v>16</v>
      </c>
      <c r="K332" s="250">
        <v>40</v>
      </c>
      <c r="L332" s="251"/>
      <c r="M332" s="252"/>
      <c r="N332" s="251">
        <v>24</v>
      </c>
      <c r="O332" s="253">
        <v>16</v>
      </c>
    </row>
    <row r="333" spans="1:15" ht="13.5" thickBot="1">
      <c r="A333" s="254" t="s">
        <v>1713</v>
      </c>
      <c r="B333" s="255"/>
      <c r="C333" s="255"/>
      <c r="D333" s="255"/>
      <c r="E333" s="256"/>
      <c r="F333" s="257">
        <f aca="true" t="shared" si="7" ref="F333:O333">SUM(F267:F332)</f>
        <v>2100.100000000001</v>
      </c>
      <c r="G333" s="258">
        <f t="shared" si="7"/>
        <v>30</v>
      </c>
      <c r="H333" s="258">
        <f t="shared" si="7"/>
        <v>50.09999999999998</v>
      </c>
      <c r="I333" s="258">
        <f t="shared" si="7"/>
        <v>1000</v>
      </c>
      <c r="J333" s="259">
        <f t="shared" si="7"/>
        <v>1050</v>
      </c>
      <c r="K333" s="260">
        <f t="shared" si="7"/>
        <v>2100.100000000001</v>
      </c>
      <c r="L333" s="258">
        <f t="shared" si="7"/>
        <v>30</v>
      </c>
      <c r="M333" s="258">
        <f t="shared" si="7"/>
        <v>50.09999999999998</v>
      </c>
      <c r="N333" s="258">
        <f t="shared" si="7"/>
        <v>1000</v>
      </c>
      <c r="O333" s="259">
        <f t="shared" si="7"/>
        <v>1050</v>
      </c>
    </row>
    <row r="334" spans="1:15" ht="24" thickBot="1">
      <c r="A334" s="261" t="s">
        <v>1090</v>
      </c>
      <c r="B334" s="262"/>
      <c r="C334" s="262"/>
      <c r="D334" s="262"/>
      <c r="E334" s="263"/>
      <c r="F334" s="264"/>
      <c r="G334" s="265"/>
      <c r="H334" s="265"/>
      <c r="I334" s="265"/>
      <c r="J334" s="266"/>
      <c r="K334" s="264"/>
      <c r="L334" s="265"/>
      <c r="M334" s="265"/>
      <c r="N334" s="265"/>
      <c r="O334" s="266"/>
    </row>
    <row r="335" spans="1:15" ht="39">
      <c r="A335" s="267" t="s">
        <v>1091</v>
      </c>
      <c r="B335" s="268" t="s">
        <v>1092</v>
      </c>
      <c r="C335" s="268"/>
      <c r="D335" s="269"/>
      <c r="E335" s="270"/>
      <c r="F335" s="271">
        <f aca="true" t="shared" si="8" ref="F335:F398">H335+I335+J335</f>
        <v>1</v>
      </c>
      <c r="G335" s="272"/>
      <c r="H335" s="272"/>
      <c r="I335" s="272">
        <v>1</v>
      </c>
      <c r="J335" s="273"/>
      <c r="K335" s="271">
        <f aca="true" t="shared" si="9" ref="K335:K398">M335+N335+O335</f>
        <v>1</v>
      </c>
      <c r="L335" s="272"/>
      <c r="M335" s="272"/>
      <c r="N335" s="272">
        <v>1</v>
      </c>
      <c r="O335" s="273"/>
    </row>
    <row r="336" spans="1:15" ht="39">
      <c r="A336" s="274" t="s">
        <v>1093</v>
      </c>
      <c r="B336" s="275" t="s">
        <v>1094</v>
      </c>
      <c r="C336" s="275" t="s">
        <v>1095</v>
      </c>
      <c r="D336" s="276"/>
      <c r="E336" s="277"/>
      <c r="F336" s="278">
        <f t="shared" si="8"/>
        <v>4</v>
      </c>
      <c r="G336" s="279"/>
      <c r="H336" s="279">
        <v>1</v>
      </c>
      <c r="I336" s="279">
        <v>3</v>
      </c>
      <c r="J336" s="280"/>
      <c r="K336" s="278">
        <f t="shared" si="9"/>
        <v>4</v>
      </c>
      <c r="L336" s="279"/>
      <c r="M336" s="279">
        <v>1</v>
      </c>
      <c r="N336" s="279">
        <v>3</v>
      </c>
      <c r="O336" s="280"/>
    </row>
    <row r="337" spans="1:15" ht="39">
      <c r="A337" s="274" t="s">
        <v>1096</v>
      </c>
      <c r="B337" s="275" t="s">
        <v>1097</v>
      </c>
      <c r="C337" s="275"/>
      <c r="D337" s="276"/>
      <c r="E337" s="277"/>
      <c r="F337" s="278">
        <f t="shared" si="8"/>
        <v>3</v>
      </c>
      <c r="G337" s="279"/>
      <c r="H337" s="279">
        <v>1</v>
      </c>
      <c r="I337" s="279">
        <v>2</v>
      </c>
      <c r="J337" s="280"/>
      <c r="K337" s="278">
        <f t="shared" si="9"/>
        <v>3</v>
      </c>
      <c r="L337" s="279"/>
      <c r="M337" s="279">
        <v>1</v>
      </c>
      <c r="N337" s="279">
        <v>2</v>
      </c>
      <c r="O337" s="280"/>
    </row>
    <row r="338" spans="1:15" ht="26.25">
      <c r="A338" s="274" t="s">
        <v>1098</v>
      </c>
      <c r="B338" s="275" t="s">
        <v>1099</v>
      </c>
      <c r="C338" s="275"/>
      <c r="D338" s="276"/>
      <c r="E338" s="277"/>
      <c r="F338" s="278">
        <f t="shared" si="8"/>
        <v>9</v>
      </c>
      <c r="G338" s="279"/>
      <c r="H338" s="279">
        <v>2</v>
      </c>
      <c r="I338" s="279">
        <v>7</v>
      </c>
      <c r="J338" s="280"/>
      <c r="K338" s="278">
        <f t="shared" si="9"/>
        <v>9</v>
      </c>
      <c r="L338" s="279"/>
      <c r="M338" s="279">
        <v>2</v>
      </c>
      <c r="N338" s="279">
        <v>7</v>
      </c>
      <c r="O338" s="280"/>
    </row>
    <row r="339" spans="1:15" ht="39">
      <c r="A339" s="274" t="s">
        <v>1100</v>
      </c>
      <c r="B339" s="275" t="s">
        <v>1101</v>
      </c>
      <c r="C339" s="275"/>
      <c r="D339" s="276"/>
      <c r="E339" s="277"/>
      <c r="F339" s="278">
        <f t="shared" si="8"/>
        <v>2</v>
      </c>
      <c r="G339" s="279"/>
      <c r="H339" s="279"/>
      <c r="I339" s="279">
        <v>2</v>
      </c>
      <c r="J339" s="280"/>
      <c r="K339" s="278">
        <f t="shared" si="9"/>
        <v>2</v>
      </c>
      <c r="L339" s="279"/>
      <c r="M339" s="279"/>
      <c r="N339" s="279">
        <v>2</v>
      </c>
      <c r="O339" s="280"/>
    </row>
    <row r="340" spans="1:15" ht="26.25">
      <c r="A340" s="274" t="s">
        <v>1102</v>
      </c>
      <c r="B340" s="275" t="s">
        <v>1103</v>
      </c>
      <c r="C340" s="275" t="s">
        <v>1104</v>
      </c>
      <c r="D340" s="276"/>
      <c r="E340" s="277"/>
      <c r="F340" s="278">
        <f t="shared" si="8"/>
        <v>10</v>
      </c>
      <c r="G340" s="279"/>
      <c r="H340" s="279">
        <v>2</v>
      </c>
      <c r="I340" s="279">
        <v>8</v>
      </c>
      <c r="J340" s="280"/>
      <c r="K340" s="278">
        <f t="shared" si="9"/>
        <v>10</v>
      </c>
      <c r="L340" s="279"/>
      <c r="M340" s="279">
        <v>2</v>
      </c>
      <c r="N340" s="279">
        <v>8</v>
      </c>
      <c r="O340" s="280"/>
    </row>
    <row r="341" spans="1:15" ht="39">
      <c r="A341" s="274" t="s">
        <v>1105</v>
      </c>
      <c r="B341" s="275" t="s">
        <v>1106</v>
      </c>
      <c r="C341" s="275" t="s">
        <v>135</v>
      </c>
      <c r="D341" s="276"/>
      <c r="E341" s="277"/>
      <c r="F341" s="278">
        <f t="shared" si="8"/>
        <v>18</v>
      </c>
      <c r="G341" s="279"/>
      <c r="H341" s="279">
        <v>3</v>
      </c>
      <c r="I341" s="279">
        <v>15</v>
      </c>
      <c r="J341" s="280"/>
      <c r="K341" s="278">
        <f t="shared" si="9"/>
        <v>18</v>
      </c>
      <c r="L341" s="279"/>
      <c r="M341" s="279">
        <v>3</v>
      </c>
      <c r="N341" s="279">
        <v>15</v>
      </c>
      <c r="O341" s="280"/>
    </row>
    <row r="342" spans="1:15" ht="26.25">
      <c r="A342" s="274" t="s">
        <v>1107</v>
      </c>
      <c r="B342" s="275" t="s">
        <v>1108</v>
      </c>
      <c r="C342" s="275"/>
      <c r="D342" s="276"/>
      <c r="E342" s="277"/>
      <c r="F342" s="278">
        <f t="shared" si="8"/>
        <v>2</v>
      </c>
      <c r="G342" s="279"/>
      <c r="H342" s="279"/>
      <c r="I342" s="279">
        <v>2</v>
      </c>
      <c r="J342" s="280"/>
      <c r="K342" s="278">
        <f t="shared" si="9"/>
        <v>2</v>
      </c>
      <c r="L342" s="279"/>
      <c r="M342" s="279"/>
      <c r="N342" s="279">
        <v>2</v>
      </c>
      <c r="O342" s="280"/>
    </row>
    <row r="343" spans="1:15" ht="26.25">
      <c r="A343" s="274" t="s">
        <v>1109</v>
      </c>
      <c r="B343" s="275" t="s">
        <v>1110</v>
      </c>
      <c r="C343" s="275"/>
      <c r="D343" s="276"/>
      <c r="E343" s="277"/>
      <c r="F343" s="278">
        <f t="shared" si="8"/>
        <v>14</v>
      </c>
      <c r="G343" s="279"/>
      <c r="H343" s="279">
        <v>2</v>
      </c>
      <c r="I343" s="279">
        <v>12</v>
      </c>
      <c r="J343" s="280"/>
      <c r="K343" s="278">
        <f t="shared" si="9"/>
        <v>14</v>
      </c>
      <c r="L343" s="279"/>
      <c r="M343" s="279">
        <v>2</v>
      </c>
      <c r="N343" s="279">
        <v>12</v>
      </c>
      <c r="O343" s="280"/>
    </row>
    <row r="344" spans="1:15" ht="26.25">
      <c r="A344" s="274" t="s">
        <v>1111</v>
      </c>
      <c r="B344" s="275" t="s">
        <v>1112</v>
      </c>
      <c r="C344" s="275"/>
      <c r="D344" s="276"/>
      <c r="E344" s="277"/>
      <c r="F344" s="278">
        <f t="shared" si="8"/>
        <v>20</v>
      </c>
      <c r="G344" s="279"/>
      <c r="H344" s="279">
        <v>5</v>
      </c>
      <c r="I344" s="279">
        <v>15</v>
      </c>
      <c r="J344" s="280"/>
      <c r="K344" s="278">
        <f t="shared" si="9"/>
        <v>20</v>
      </c>
      <c r="L344" s="279"/>
      <c r="M344" s="279">
        <v>5</v>
      </c>
      <c r="N344" s="279">
        <v>15</v>
      </c>
      <c r="O344" s="280"/>
    </row>
    <row r="345" spans="1:15" ht="26.25">
      <c r="A345" s="274" t="s">
        <v>1113</v>
      </c>
      <c r="B345" s="275" t="s">
        <v>1114</v>
      </c>
      <c r="C345" s="275"/>
      <c r="D345" s="276"/>
      <c r="E345" s="277"/>
      <c r="F345" s="278">
        <f t="shared" si="8"/>
        <v>7</v>
      </c>
      <c r="G345" s="279"/>
      <c r="H345" s="279">
        <v>2</v>
      </c>
      <c r="I345" s="279">
        <v>5</v>
      </c>
      <c r="J345" s="280"/>
      <c r="K345" s="278">
        <f t="shared" si="9"/>
        <v>7</v>
      </c>
      <c r="L345" s="279"/>
      <c r="M345" s="279">
        <v>2</v>
      </c>
      <c r="N345" s="279">
        <v>5</v>
      </c>
      <c r="O345" s="280"/>
    </row>
    <row r="346" spans="1:15" ht="26.25">
      <c r="A346" s="274" t="s">
        <v>1115</v>
      </c>
      <c r="B346" s="275" t="s">
        <v>1114</v>
      </c>
      <c r="C346" s="275"/>
      <c r="D346" s="276"/>
      <c r="E346" s="277"/>
      <c r="F346" s="278">
        <f t="shared" si="8"/>
        <v>23</v>
      </c>
      <c r="G346" s="279"/>
      <c r="H346" s="279">
        <v>6</v>
      </c>
      <c r="I346" s="279">
        <v>17</v>
      </c>
      <c r="J346" s="280"/>
      <c r="K346" s="278">
        <f t="shared" si="9"/>
        <v>23</v>
      </c>
      <c r="L346" s="279"/>
      <c r="M346" s="279">
        <v>6</v>
      </c>
      <c r="N346" s="279">
        <v>17</v>
      </c>
      <c r="O346" s="280"/>
    </row>
    <row r="347" spans="1:15" ht="26.25">
      <c r="A347" s="274" t="s">
        <v>1116</v>
      </c>
      <c r="B347" s="275" t="s">
        <v>1117</v>
      </c>
      <c r="C347" s="275"/>
      <c r="D347" s="276"/>
      <c r="E347" s="277"/>
      <c r="F347" s="278">
        <f t="shared" si="8"/>
        <v>3</v>
      </c>
      <c r="G347" s="279"/>
      <c r="H347" s="279">
        <v>1</v>
      </c>
      <c r="I347" s="279">
        <v>2</v>
      </c>
      <c r="J347" s="280"/>
      <c r="K347" s="278">
        <f t="shared" si="9"/>
        <v>3</v>
      </c>
      <c r="L347" s="279"/>
      <c r="M347" s="279">
        <v>1</v>
      </c>
      <c r="N347" s="279">
        <v>2</v>
      </c>
      <c r="O347" s="280"/>
    </row>
    <row r="348" spans="1:15" ht="26.25">
      <c r="A348" s="274" t="s">
        <v>1118</v>
      </c>
      <c r="B348" s="275" t="s">
        <v>1117</v>
      </c>
      <c r="C348" s="275"/>
      <c r="D348" s="276"/>
      <c r="E348" s="277"/>
      <c r="F348" s="278">
        <f t="shared" si="8"/>
        <v>7</v>
      </c>
      <c r="G348" s="279"/>
      <c r="H348" s="279">
        <v>2</v>
      </c>
      <c r="I348" s="279">
        <v>5</v>
      </c>
      <c r="J348" s="280"/>
      <c r="K348" s="278">
        <f t="shared" si="9"/>
        <v>7</v>
      </c>
      <c r="L348" s="279"/>
      <c r="M348" s="279">
        <v>2</v>
      </c>
      <c r="N348" s="279">
        <v>5</v>
      </c>
      <c r="O348" s="280"/>
    </row>
    <row r="349" spans="1:15" ht="26.25">
      <c r="A349" s="274" t="s">
        <v>1119</v>
      </c>
      <c r="B349" s="275" t="s">
        <v>1120</v>
      </c>
      <c r="C349" s="275"/>
      <c r="D349" s="276"/>
      <c r="E349" s="277"/>
      <c r="F349" s="278">
        <f t="shared" si="8"/>
        <v>24</v>
      </c>
      <c r="G349" s="279"/>
      <c r="H349" s="279">
        <v>7</v>
      </c>
      <c r="I349" s="279">
        <v>17</v>
      </c>
      <c r="J349" s="280"/>
      <c r="K349" s="278">
        <f t="shared" si="9"/>
        <v>24</v>
      </c>
      <c r="L349" s="279"/>
      <c r="M349" s="279">
        <v>7</v>
      </c>
      <c r="N349" s="279">
        <v>17</v>
      </c>
      <c r="O349" s="280"/>
    </row>
    <row r="350" spans="1:15" ht="26.25">
      <c r="A350" s="274" t="s">
        <v>1121</v>
      </c>
      <c r="B350" s="275" t="s">
        <v>1120</v>
      </c>
      <c r="C350" s="275"/>
      <c r="D350" s="276"/>
      <c r="E350" s="277"/>
      <c r="F350" s="278">
        <f t="shared" si="8"/>
        <v>9</v>
      </c>
      <c r="G350" s="279"/>
      <c r="H350" s="279">
        <v>3</v>
      </c>
      <c r="I350" s="279">
        <v>6</v>
      </c>
      <c r="J350" s="280"/>
      <c r="K350" s="278">
        <f t="shared" si="9"/>
        <v>9</v>
      </c>
      <c r="L350" s="279"/>
      <c r="M350" s="279">
        <v>3</v>
      </c>
      <c r="N350" s="279">
        <v>6</v>
      </c>
      <c r="O350" s="280"/>
    </row>
    <row r="351" spans="1:15" ht="39">
      <c r="A351" s="274" t="s">
        <v>1122</v>
      </c>
      <c r="B351" s="275" t="s">
        <v>1120</v>
      </c>
      <c r="C351" s="275"/>
      <c r="D351" s="276"/>
      <c r="E351" s="277"/>
      <c r="F351" s="278">
        <f t="shared" si="8"/>
        <v>2</v>
      </c>
      <c r="G351" s="279"/>
      <c r="H351" s="279"/>
      <c r="I351" s="279">
        <v>2</v>
      </c>
      <c r="J351" s="280"/>
      <c r="K351" s="278">
        <f t="shared" si="9"/>
        <v>2</v>
      </c>
      <c r="L351" s="279"/>
      <c r="M351" s="279"/>
      <c r="N351" s="279">
        <v>2</v>
      </c>
      <c r="O351" s="280"/>
    </row>
    <row r="352" spans="1:15" ht="39">
      <c r="A352" s="274" t="s">
        <v>1123</v>
      </c>
      <c r="B352" s="275" t="s">
        <v>1124</v>
      </c>
      <c r="C352" s="275"/>
      <c r="D352" s="276"/>
      <c r="E352" s="277"/>
      <c r="F352" s="278">
        <f t="shared" si="8"/>
        <v>9</v>
      </c>
      <c r="G352" s="279"/>
      <c r="H352" s="279">
        <v>3</v>
      </c>
      <c r="I352" s="279">
        <v>6</v>
      </c>
      <c r="J352" s="280"/>
      <c r="K352" s="278">
        <f t="shared" si="9"/>
        <v>9</v>
      </c>
      <c r="L352" s="279"/>
      <c r="M352" s="279">
        <v>3</v>
      </c>
      <c r="N352" s="279">
        <v>6</v>
      </c>
      <c r="O352" s="280"/>
    </row>
    <row r="353" spans="1:15" ht="26.25">
      <c r="A353" s="274" t="s">
        <v>1125</v>
      </c>
      <c r="B353" s="275" t="s">
        <v>1126</v>
      </c>
      <c r="C353" s="275"/>
      <c r="D353" s="276"/>
      <c r="E353" s="277"/>
      <c r="F353" s="278">
        <f t="shared" si="8"/>
        <v>6</v>
      </c>
      <c r="G353" s="279"/>
      <c r="H353" s="279">
        <v>2</v>
      </c>
      <c r="I353" s="279">
        <v>4</v>
      </c>
      <c r="J353" s="280"/>
      <c r="K353" s="278">
        <f t="shared" si="9"/>
        <v>6</v>
      </c>
      <c r="L353" s="279"/>
      <c r="M353" s="279">
        <v>2</v>
      </c>
      <c r="N353" s="279">
        <v>4</v>
      </c>
      <c r="O353" s="280"/>
    </row>
    <row r="354" spans="1:15" ht="26.25">
      <c r="A354" s="274" t="s">
        <v>1127</v>
      </c>
      <c r="B354" s="275" t="s">
        <v>1126</v>
      </c>
      <c r="C354" s="275"/>
      <c r="D354" s="276"/>
      <c r="E354" s="277"/>
      <c r="F354" s="278">
        <f t="shared" si="8"/>
        <v>24</v>
      </c>
      <c r="G354" s="279"/>
      <c r="H354" s="279">
        <v>5</v>
      </c>
      <c r="I354" s="279">
        <v>19</v>
      </c>
      <c r="J354" s="280"/>
      <c r="K354" s="278">
        <f t="shared" si="9"/>
        <v>24</v>
      </c>
      <c r="L354" s="279"/>
      <c r="M354" s="279">
        <v>5</v>
      </c>
      <c r="N354" s="279">
        <v>19</v>
      </c>
      <c r="O354" s="280"/>
    </row>
    <row r="355" spans="1:15" ht="39">
      <c r="A355" s="274" t="s">
        <v>1128</v>
      </c>
      <c r="B355" s="275" t="s">
        <v>1126</v>
      </c>
      <c r="C355" s="275"/>
      <c r="D355" s="276"/>
      <c r="E355" s="277"/>
      <c r="F355" s="278">
        <f t="shared" si="8"/>
        <v>5</v>
      </c>
      <c r="G355" s="279"/>
      <c r="H355" s="279">
        <v>2</v>
      </c>
      <c r="I355" s="279">
        <v>3</v>
      </c>
      <c r="J355" s="280"/>
      <c r="K355" s="278">
        <f t="shared" si="9"/>
        <v>5</v>
      </c>
      <c r="L355" s="279"/>
      <c r="M355" s="279">
        <v>2</v>
      </c>
      <c r="N355" s="279">
        <v>3</v>
      </c>
      <c r="O355" s="280"/>
    </row>
    <row r="356" spans="1:15" ht="26.25">
      <c r="A356" s="274" t="s">
        <v>1127</v>
      </c>
      <c r="B356" s="275" t="s">
        <v>1126</v>
      </c>
      <c r="C356" s="275"/>
      <c r="D356" s="276"/>
      <c r="E356" s="277"/>
      <c r="F356" s="278">
        <f t="shared" si="8"/>
        <v>2</v>
      </c>
      <c r="G356" s="279"/>
      <c r="H356" s="279"/>
      <c r="I356" s="279">
        <v>2</v>
      </c>
      <c r="J356" s="280"/>
      <c r="K356" s="278">
        <f t="shared" si="9"/>
        <v>2</v>
      </c>
      <c r="L356" s="279"/>
      <c r="M356" s="279"/>
      <c r="N356" s="279">
        <v>2</v>
      </c>
      <c r="O356" s="280"/>
    </row>
    <row r="357" spans="1:15" ht="26.25">
      <c r="A357" s="274" t="s">
        <v>1129</v>
      </c>
      <c r="B357" s="275" t="s">
        <v>1126</v>
      </c>
      <c r="C357" s="275"/>
      <c r="D357" s="276"/>
      <c r="E357" s="277"/>
      <c r="F357" s="278">
        <f t="shared" si="8"/>
        <v>7</v>
      </c>
      <c r="G357" s="279"/>
      <c r="H357" s="279">
        <v>2</v>
      </c>
      <c r="I357" s="279">
        <v>5</v>
      </c>
      <c r="J357" s="280"/>
      <c r="K357" s="278">
        <f t="shared" si="9"/>
        <v>7</v>
      </c>
      <c r="L357" s="279"/>
      <c r="M357" s="279">
        <v>2</v>
      </c>
      <c r="N357" s="279">
        <v>5</v>
      </c>
      <c r="O357" s="280"/>
    </row>
    <row r="358" spans="1:15" ht="39">
      <c r="A358" s="274" t="s">
        <v>1130</v>
      </c>
      <c r="B358" s="275" t="s">
        <v>1126</v>
      </c>
      <c r="C358" s="275"/>
      <c r="D358" s="276"/>
      <c r="E358" s="277"/>
      <c r="F358" s="278">
        <f t="shared" si="8"/>
        <v>2</v>
      </c>
      <c r="G358" s="279"/>
      <c r="H358" s="279">
        <v>1</v>
      </c>
      <c r="I358" s="279">
        <v>1</v>
      </c>
      <c r="J358" s="280"/>
      <c r="K358" s="278">
        <f t="shared" si="9"/>
        <v>2</v>
      </c>
      <c r="L358" s="279"/>
      <c r="M358" s="279">
        <v>1</v>
      </c>
      <c r="N358" s="279">
        <v>1</v>
      </c>
      <c r="O358" s="280"/>
    </row>
    <row r="359" spans="1:15" ht="26.25">
      <c r="A359" s="274" t="s">
        <v>1131</v>
      </c>
      <c r="B359" s="275" t="s">
        <v>1132</v>
      </c>
      <c r="C359" s="275"/>
      <c r="D359" s="276"/>
      <c r="E359" s="277"/>
      <c r="F359" s="278">
        <f t="shared" si="8"/>
        <v>13</v>
      </c>
      <c r="G359" s="279"/>
      <c r="H359" s="279">
        <v>3</v>
      </c>
      <c r="I359" s="279">
        <v>10</v>
      </c>
      <c r="J359" s="280"/>
      <c r="K359" s="278">
        <f t="shared" si="9"/>
        <v>13</v>
      </c>
      <c r="L359" s="279"/>
      <c r="M359" s="279">
        <v>3</v>
      </c>
      <c r="N359" s="279">
        <v>10</v>
      </c>
      <c r="O359" s="280"/>
    </row>
    <row r="360" spans="1:15" ht="39">
      <c r="A360" s="274" t="s">
        <v>1133</v>
      </c>
      <c r="B360" s="275" t="s">
        <v>1132</v>
      </c>
      <c r="C360" s="275"/>
      <c r="D360" s="276"/>
      <c r="E360" s="277"/>
      <c r="F360" s="278">
        <f t="shared" si="8"/>
        <v>30</v>
      </c>
      <c r="G360" s="279"/>
      <c r="H360" s="279">
        <v>9</v>
      </c>
      <c r="I360" s="279"/>
      <c r="J360" s="280">
        <v>21</v>
      </c>
      <c r="K360" s="278">
        <f t="shared" si="9"/>
        <v>30</v>
      </c>
      <c r="L360" s="279"/>
      <c r="M360" s="279">
        <v>9</v>
      </c>
      <c r="N360" s="279"/>
      <c r="O360" s="280">
        <v>21</v>
      </c>
    </row>
    <row r="361" spans="1:15" ht="39">
      <c r="A361" s="274" t="s">
        <v>1134</v>
      </c>
      <c r="B361" s="275" t="s">
        <v>1135</v>
      </c>
      <c r="C361" s="275"/>
      <c r="D361" s="276"/>
      <c r="E361" s="277"/>
      <c r="F361" s="278">
        <f t="shared" si="8"/>
        <v>6</v>
      </c>
      <c r="G361" s="279"/>
      <c r="H361" s="279">
        <v>2</v>
      </c>
      <c r="I361" s="279"/>
      <c r="J361" s="280">
        <v>4</v>
      </c>
      <c r="K361" s="278">
        <f t="shared" si="9"/>
        <v>6</v>
      </c>
      <c r="L361" s="279"/>
      <c r="M361" s="279">
        <v>2</v>
      </c>
      <c r="N361" s="279"/>
      <c r="O361" s="280">
        <v>4</v>
      </c>
    </row>
    <row r="362" spans="1:15" ht="39">
      <c r="A362" s="274" t="s">
        <v>1136</v>
      </c>
      <c r="B362" s="275" t="s">
        <v>1135</v>
      </c>
      <c r="C362" s="275"/>
      <c r="D362" s="276"/>
      <c r="E362" s="277"/>
      <c r="F362" s="278">
        <f t="shared" si="8"/>
        <v>15</v>
      </c>
      <c r="G362" s="279"/>
      <c r="H362" s="279">
        <v>4</v>
      </c>
      <c r="I362" s="279"/>
      <c r="J362" s="280">
        <v>11</v>
      </c>
      <c r="K362" s="278">
        <f t="shared" si="9"/>
        <v>15</v>
      </c>
      <c r="L362" s="279"/>
      <c r="M362" s="279">
        <v>4</v>
      </c>
      <c r="N362" s="279"/>
      <c r="O362" s="280">
        <v>11</v>
      </c>
    </row>
    <row r="363" spans="1:15" ht="26.25">
      <c r="A363" s="274" t="s">
        <v>1137</v>
      </c>
      <c r="B363" s="275" t="s">
        <v>1138</v>
      </c>
      <c r="C363" s="275"/>
      <c r="D363" s="276"/>
      <c r="E363" s="277"/>
      <c r="F363" s="278">
        <f t="shared" si="8"/>
        <v>6</v>
      </c>
      <c r="G363" s="279"/>
      <c r="H363" s="279">
        <v>2</v>
      </c>
      <c r="I363" s="279"/>
      <c r="J363" s="280">
        <v>4</v>
      </c>
      <c r="K363" s="278">
        <f t="shared" si="9"/>
        <v>6</v>
      </c>
      <c r="L363" s="279"/>
      <c r="M363" s="279">
        <v>2</v>
      </c>
      <c r="N363" s="279"/>
      <c r="O363" s="280">
        <v>4</v>
      </c>
    </row>
    <row r="364" spans="1:15" ht="26.25">
      <c r="A364" s="274" t="s">
        <v>1139</v>
      </c>
      <c r="B364" s="275" t="s">
        <v>1140</v>
      </c>
      <c r="C364" s="275"/>
      <c r="D364" s="276"/>
      <c r="E364" s="277"/>
      <c r="F364" s="278">
        <f t="shared" si="8"/>
        <v>11</v>
      </c>
      <c r="G364" s="279"/>
      <c r="H364" s="279">
        <v>3</v>
      </c>
      <c r="I364" s="279"/>
      <c r="J364" s="280">
        <v>8</v>
      </c>
      <c r="K364" s="278">
        <f t="shared" si="9"/>
        <v>11</v>
      </c>
      <c r="L364" s="279"/>
      <c r="M364" s="279">
        <v>3</v>
      </c>
      <c r="N364" s="279"/>
      <c r="O364" s="280">
        <v>8</v>
      </c>
    </row>
    <row r="365" spans="1:15" ht="26.25">
      <c r="A365" s="274" t="s">
        <v>1141</v>
      </c>
      <c r="B365" s="275" t="s">
        <v>1140</v>
      </c>
      <c r="C365" s="275"/>
      <c r="D365" s="276"/>
      <c r="E365" s="277"/>
      <c r="F365" s="278">
        <f t="shared" si="8"/>
        <v>4</v>
      </c>
      <c r="G365" s="279"/>
      <c r="H365" s="279">
        <v>1</v>
      </c>
      <c r="I365" s="279"/>
      <c r="J365" s="280">
        <v>3</v>
      </c>
      <c r="K365" s="278">
        <f t="shared" si="9"/>
        <v>4</v>
      </c>
      <c r="L365" s="279"/>
      <c r="M365" s="279">
        <v>1</v>
      </c>
      <c r="N365" s="279"/>
      <c r="O365" s="280">
        <v>3</v>
      </c>
    </row>
    <row r="366" spans="1:15" ht="26.25">
      <c r="A366" s="274" t="s">
        <v>1142</v>
      </c>
      <c r="B366" s="275" t="s">
        <v>1140</v>
      </c>
      <c r="C366" s="275"/>
      <c r="D366" s="276"/>
      <c r="E366" s="277"/>
      <c r="F366" s="278">
        <f t="shared" si="8"/>
        <v>4</v>
      </c>
      <c r="G366" s="279"/>
      <c r="H366" s="279">
        <v>1</v>
      </c>
      <c r="I366" s="279"/>
      <c r="J366" s="280">
        <v>3</v>
      </c>
      <c r="K366" s="278">
        <f t="shared" si="9"/>
        <v>4</v>
      </c>
      <c r="L366" s="279"/>
      <c r="M366" s="279">
        <v>1</v>
      </c>
      <c r="N366" s="279"/>
      <c r="O366" s="280">
        <v>3</v>
      </c>
    </row>
    <row r="367" spans="1:15" ht="26.25">
      <c r="A367" s="274" t="s">
        <v>1143</v>
      </c>
      <c r="B367" s="275" t="s">
        <v>1144</v>
      </c>
      <c r="C367" s="275"/>
      <c r="D367" s="276"/>
      <c r="E367" s="277"/>
      <c r="F367" s="278">
        <f t="shared" si="8"/>
        <v>12</v>
      </c>
      <c r="G367" s="279"/>
      <c r="H367" s="279">
        <v>3</v>
      </c>
      <c r="I367" s="279"/>
      <c r="J367" s="280">
        <v>9</v>
      </c>
      <c r="K367" s="278">
        <f t="shared" si="9"/>
        <v>12</v>
      </c>
      <c r="L367" s="279"/>
      <c r="M367" s="279">
        <v>3</v>
      </c>
      <c r="N367" s="279"/>
      <c r="O367" s="280">
        <v>9</v>
      </c>
    </row>
    <row r="368" spans="1:15" ht="39">
      <c r="A368" s="274" t="s">
        <v>1145</v>
      </c>
      <c r="B368" s="275" t="s">
        <v>1144</v>
      </c>
      <c r="C368" s="275"/>
      <c r="D368" s="276"/>
      <c r="E368" s="277"/>
      <c r="F368" s="278">
        <f t="shared" si="8"/>
        <v>12</v>
      </c>
      <c r="G368" s="279"/>
      <c r="H368" s="279">
        <v>3</v>
      </c>
      <c r="I368" s="279"/>
      <c r="J368" s="280">
        <v>9</v>
      </c>
      <c r="K368" s="278">
        <f t="shared" si="9"/>
        <v>12</v>
      </c>
      <c r="L368" s="279"/>
      <c r="M368" s="279">
        <v>3</v>
      </c>
      <c r="N368" s="279"/>
      <c r="O368" s="280">
        <v>9</v>
      </c>
    </row>
    <row r="369" spans="1:15" ht="39">
      <c r="A369" s="274" t="s">
        <v>1146</v>
      </c>
      <c r="B369" s="275" t="s">
        <v>1144</v>
      </c>
      <c r="C369" s="275"/>
      <c r="D369" s="276"/>
      <c r="E369" s="277"/>
      <c r="F369" s="278">
        <f t="shared" si="8"/>
        <v>3</v>
      </c>
      <c r="G369" s="279"/>
      <c r="H369" s="279">
        <v>1</v>
      </c>
      <c r="I369" s="279"/>
      <c r="J369" s="280">
        <v>2</v>
      </c>
      <c r="K369" s="278">
        <f t="shared" si="9"/>
        <v>3</v>
      </c>
      <c r="L369" s="279"/>
      <c r="M369" s="279">
        <v>1</v>
      </c>
      <c r="N369" s="279"/>
      <c r="O369" s="280">
        <v>2</v>
      </c>
    </row>
    <row r="370" spans="1:15" ht="39">
      <c r="A370" s="274" t="s">
        <v>1147</v>
      </c>
      <c r="B370" s="275" t="s">
        <v>1148</v>
      </c>
      <c r="C370" s="275"/>
      <c r="D370" s="276"/>
      <c r="E370" s="277"/>
      <c r="F370" s="278">
        <f t="shared" si="8"/>
        <v>3</v>
      </c>
      <c r="G370" s="279"/>
      <c r="H370" s="279">
        <v>1</v>
      </c>
      <c r="I370" s="279"/>
      <c r="J370" s="280">
        <v>2</v>
      </c>
      <c r="K370" s="278">
        <f t="shared" si="9"/>
        <v>3</v>
      </c>
      <c r="L370" s="279"/>
      <c r="M370" s="279">
        <v>1</v>
      </c>
      <c r="N370" s="279"/>
      <c r="O370" s="280">
        <v>2</v>
      </c>
    </row>
    <row r="371" spans="1:15" ht="26.25">
      <c r="A371" s="274" t="s">
        <v>1149</v>
      </c>
      <c r="B371" s="275" t="s">
        <v>1150</v>
      </c>
      <c r="C371" s="275"/>
      <c r="D371" s="276"/>
      <c r="E371" s="277"/>
      <c r="F371" s="278">
        <f t="shared" si="8"/>
        <v>6</v>
      </c>
      <c r="G371" s="279"/>
      <c r="H371" s="279">
        <v>2</v>
      </c>
      <c r="I371" s="279"/>
      <c r="J371" s="280">
        <v>4</v>
      </c>
      <c r="K371" s="278">
        <f t="shared" si="9"/>
        <v>6</v>
      </c>
      <c r="L371" s="279"/>
      <c r="M371" s="279">
        <v>2</v>
      </c>
      <c r="N371" s="279"/>
      <c r="O371" s="280">
        <v>4</v>
      </c>
    </row>
    <row r="372" spans="1:15" ht="26.25">
      <c r="A372" s="274" t="s">
        <v>1151</v>
      </c>
      <c r="B372" s="275" t="s">
        <v>1152</v>
      </c>
      <c r="C372" s="275"/>
      <c r="D372" s="276"/>
      <c r="E372" s="277"/>
      <c r="F372" s="278">
        <f t="shared" si="8"/>
        <v>1</v>
      </c>
      <c r="G372" s="279"/>
      <c r="H372" s="279"/>
      <c r="I372" s="279"/>
      <c r="J372" s="280">
        <v>1</v>
      </c>
      <c r="K372" s="278">
        <f t="shared" si="9"/>
        <v>1</v>
      </c>
      <c r="L372" s="279"/>
      <c r="M372" s="279"/>
      <c r="N372" s="279"/>
      <c r="O372" s="280">
        <v>1</v>
      </c>
    </row>
    <row r="373" spans="1:15" ht="26.25">
      <c r="A373" s="274" t="s">
        <v>1153</v>
      </c>
      <c r="B373" s="275" t="s">
        <v>1152</v>
      </c>
      <c r="C373" s="275"/>
      <c r="D373" s="276"/>
      <c r="E373" s="277"/>
      <c r="F373" s="278">
        <f t="shared" si="8"/>
        <v>2</v>
      </c>
      <c r="G373" s="279"/>
      <c r="H373" s="279">
        <v>1</v>
      </c>
      <c r="I373" s="279"/>
      <c r="J373" s="280">
        <v>1</v>
      </c>
      <c r="K373" s="278">
        <f t="shared" si="9"/>
        <v>2</v>
      </c>
      <c r="L373" s="279"/>
      <c r="M373" s="279">
        <v>1</v>
      </c>
      <c r="N373" s="279"/>
      <c r="O373" s="280">
        <v>1</v>
      </c>
    </row>
    <row r="374" spans="1:15" ht="26.25">
      <c r="A374" s="274" t="s">
        <v>1154</v>
      </c>
      <c r="B374" s="275" t="s">
        <v>1155</v>
      </c>
      <c r="C374" s="275"/>
      <c r="D374" s="276"/>
      <c r="E374" s="277"/>
      <c r="F374" s="278">
        <f t="shared" si="8"/>
        <v>6</v>
      </c>
      <c r="G374" s="279"/>
      <c r="H374" s="279">
        <v>2</v>
      </c>
      <c r="I374" s="279"/>
      <c r="J374" s="280">
        <v>4</v>
      </c>
      <c r="K374" s="278">
        <f t="shared" si="9"/>
        <v>6</v>
      </c>
      <c r="L374" s="279"/>
      <c r="M374" s="279">
        <v>2</v>
      </c>
      <c r="N374" s="279"/>
      <c r="O374" s="280">
        <v>4</v>
      </c>
    </row>
    <row r="375" spans="1:15" ht="26.25">
      <c r="A375" s="274" t="s">
        <v>1156</v>
      </c>
      <c r="B375" s="275" t="s">
        <v>1157</v>
      </c>
      <c r="C375" s="275"/>
      <c r="D375" s="276"/>
      <c r="E375" s="277"/>
      <c r="F375" s="278">
        <f t="shared" si="8"/>
        <v>2</v>
      </c>
      <c r="G375" s="279"/>
      <c r="H375" s="279"/>
      <c r="I375" s="279"/>
      <c r="J375" s="280">
        <v>2</v>
      </c>
      <c r="K375" s="278">
        <f t="shared" si="9"/>
        <v>2</v>
      </c>
      <c r="L375" s="279"/>
      <c r="M375" s="279"/>
      <c r="N375" s="279"/>
      <c r="O375" s="280">
        <v>2</v>
      </c>
    </row>
    <row r="376" spans="1:15" ht="26.25">
      <c r="A376" s="274" t="s">
        <v>1158</v>
      </c>
      <c r="B376" s="275" t="s">
        <v>1159</v>
      </c>
      <c r="C376" s="275"/>
      <c r="D376" s="276"/>
      <c r="E376" s="277"/>
      <c r="F376" s="278">
        <f t="shared" si="8"/>
        <v>3</v>
      </c>
      <c r="G376" s="279"/>
      <c r="H376" s="279">
        <v>1</v>
      </c>
      <c r="I376" s="279"/>
      <c r="J376" s="280">
        <v>2</v>
      </c>
      <c r="K376" s="278">
        <f t="shared" si="9"/>
        <v>3</v>
      </c>
      <c r="L376" s="279"/>
      <c r="M376" s="279">
        <v>1</v>
      </c>
      <c r="N376" s="279"/>
      <c r="O376" s="280">
        <v>2</v>
      </c>
    </row>
    <row r="377" spans="1:15" ht="26.25">
      <c r="A377" s="274" t="s">
        <v>1160</v>
      </c>
      <c r="B377" s="275" t="s">
        <v>1161</v>
      </c>
      <c r="C377" s="275"/>
      <c r="D377" s="276"/>
      <c r="E377" s="277"/>
      <c r="F377" s="278">
        <f t="shared" si="8"/>
        <v>2</v>
      </c>
      <c r="G377" s="279"/>
      <c r="H377" s="279"/>
      <c r="I377" s="279"/>
      <c r="J377" s="280">
        <v>2</v>
      </c>
      <c r="K377" s="278">
        <f t="shared" si="9"/>
        <v>2</v>
      </c>
      <c r="L377" s="279"/>
      <c r="M377" s="279"/>
      <c r="N377" s="279"/>
      <c r="O377" s="280">
        <v>2</v>
      </c>
    </row>
    <row r="378" spans="1:15" ht="26.25">
      <c r="A378" s="274" t="s">
        <v>1162</v>
      </c>
      <c r="B378" s="275" t="s">
        <v>1161</v>
      </c>
      <c r="C378" s="275"/>
      <c r="D378" s="276"/>
      <c r="E378" s="277"/>
      <c r="F378" s="278">
        <f t="shared" si="8"/>
        <v>1</v>
      </c>
      <c r="G378" s="279"/>
      <c r="H378" s="279"/>
      <c r="I378" s="279"/>
      <c r="J378" s="280">
        <v>1</v>
      </c>
      <c r="K378" s="278">
        <f t="shared" si="9"/>
        <v>1</v>
      </c>
      <c r="L378" s="279"/>
      <c r="M378" s="279"/>
      <c r="N378" s="279"/>
      <c r="O378" s="280">
        <v>1</v>
      </c>
    </row>
    <row r="379" spans="1:15" ht="26.25">
      <c r="A379" s="274" t="s">
        <v>1163</v>
      </c>
      <c r="B379" s="275" t="s">
        <v>1161</v>
      </c>
      <c r="C379" s="275"/>
      <c r="D379" s="276"/>
      <c r="E379" s="277"/>
      <c r="F379" s="278">
        <f t="shared" si="8"/>
        <v>1</v>
      </c>
      <c r="G379" s="279"/>
      <c r="H379" s="279"/>
      <c r="I379" s="279"/>
      <c r="J379" s="280">
        <v>1</v>
      </c>
      <c r="K379" s="278">
        <f t="shared" si="9"/>
        <v>1</v>
      </c>
      <c r="L379" s="279"/>
      <c r="M379" s="279"/>
      <c r="N379" s="279"/>
      <c r="O379" s="280">
        <v>1</v>
      </c>
    </row>
    <row r="380" spans="1:15" ht="26.25">
      <c r="A380" s="274" t="s">
        <v>1164</v>
      </c>
      <c r="B380" s="275" t="s">
        <v>1161</v>
      </c>
      <c r="C380" s="275"/>
      <c r="D380" s="276"/>
      <c r="E380" s="277"/>
      <c r="F380" s="278">
        <f t="shared" si="8"/>
        <v>2</v>
      </c>
      <c r="G380" s="279"/>
      <c r="H380" s="279">
        <v>1</v>
      </c>
      <c r="I380" s="279"/>
      <c r="J380" s="280">
        <v>1</v>
      </c>
      <c r="K380" s="278">
        <f t="shared" si="9"/>
        <v>2</v>
      </c>
      <c r="L380" s="279"/>
      <c r="M380" s="279">
        <v>1</v>
      </c>
      <c r="N380" s="279"/>
      <c r="O380" s="280">
        <v>1</v>
      </c>
    </row>
    <row r="381" spans="1:15" ht="26.25">
      <c r="A381" s="274" t="s">
        <v>1165</v>
      </c>
      <c r="B381" s="275" t="s">
        <v>1166</v>
      </c>
      <c r="C381" s="275"/>
      <c r="D381" s="276"/>
      <c r="E381" s="277"/>
      <c r="F381" s="278">
        <f t="shared" si="8"/>
        <v>6</v>
      </c>
      <c r="G381" s="279"/>
      <c r="H381" s="279">
        <v>2</v>
      </c>
      <c r="I381" s="279"/>
      <c r="J381" s="280">
        <v>4</v>
      </c>
      <c r="K381" s="278">
        <f t="shared" si="9"/>
        <v>6</v>
      </c>
      <c r="L381" s="279"/>
      <c r="M381" s="279">
        <v>2</v>
      </c>
      <c r="N381" s="279"/>
      <c r="O381" s="280">
        <v>4</v>
      </c>
    </row>
    <row r="382" spans="1:15" ht="26.25">
      <c r="A382" s="274" t="s">
        <v>1167</v>
      </c>
      <c r="B382" s="275" t="s">
        <v>1166</v>
      </c>
      <c r="C382" s="275"/>
      <c r="D382" s="276"/>
      <c r="E382" s="277"/>
      <c r="F382" s="278">
        <f t="shared" si="8"/>
        <v>5</v>
      </c>
      <c r="G382" s="279"/>
      <c r="H382" s="279">
        <v>1</v>
      </c>
      <c r="I382" s="279"/>
      <c r="J382" s="280">
        <v>4</v>
      </c>
      <c r="K382" s="278">
        <f t="shared" si="9"/>
        <v>5</v>
      </c>
      <c r="L382" s="279"/>
      <c r="M382" s="279">
        <v>1</v>
      </c>
      <c r="N382" s="279"/>
      <c r="O382" s="280">
        <v>4</v>
      </c>
    </row>
    <row r="383" spans="1:15" ht="26.25">
      <c r="A383" s="274" t="s">
        <v>1168</v>
      </c>
      <c r="B383" s="275" t="s">
        <v>1166</v>
      </c>
      <c r="C383" s="275"/>
      <c r="D383" s="276"/>
      <c r="E383" s="277"/>
      <c r="F383" s="278">
        <f t="shared" si="8"/>
        <v>6</v>
      </c>
      <c r="G383" s="279"/>
      <c r="H383" s="279">
        <v>2</v>
      </c>
      <c r="I383" s="279"/>
      <c r="J383" s="280">
        <v>4</v>
      </c>
      <c r="K383" s="278">
        <f t="shared" si="9"/>
        <v>6</v>
      </c>
      <c r="L383" s="279"/>
      <c r="M383" s="279">
        <v>2</v>
      </c>
      <c r="N383" s="279"/>
      <c r="O383" s="280">
        <v>4</v>
      </c>
    </row>
    <row r="384" spans="1:15" ht="26.25">
      <c r="A384" s="274" t="s">
        <v>1169</v>
      </c>
      <c r="B384" s="275" t="s">
        <v>1166</v>
      </c>
      <c r="C384" s="275"/>
      <c r="D384" s="276"/>
      <c r="E384" s="277"/>
      <c r="F384" s="278">
        <f t="shared" si="8"/>
        <v>3</v>
      </c>
      <c r="G384" s="279"/>
      <c r="H384" s="279">
        <v>1</v>
      </c>
      <c r="I384" s="279"/>
      <c r="J384" s="280">
        <v>2</v>
      </c>
      <c r="K384" s="278">
        <f t="shared" si="9"/>
        <v>3</v>
      </c>
      <c r="L384" s="279"/>
      <c r="M384" s="279">
        <v>1</v>
      </c>
      <c r="N384" s="279"/>
      <c r="O384" s="280">
        <v>2</v>
      </c>
    </row>
    <row r="385" spans="1:15" ht="26.25">
      <c r="A385" s="274" t="s">
        <v>1170</v>
      </c>
      <c r="B385" s="275" t="s">
        <v>1171</v>
      </c>
      <c r="C385" s="275"/>
      <c r="D385" s="276"/>
      <c r="E385" s="277"/>
      <c r="F385" s="278">
        <f t="shared" si="8"/>
        <v>1</v>
      </c>
      <c r="G385" s="279"/>
      <c r="H385" s="279"/>
      <c r="I385" s="279"/>
      <c r="J385" s="280">
        <v>1</v>
      </c>
      <c r="K385" s="278">
        <f t="shared" si="9"/>
        <v>1</v>
      </c>
      <c r="L385" s="279"/>
      <c r="M385" s="279"/>
      <c r="N385" s="279"/>
      <c r="O385" s="280">
        <v>1</v>
      </c>
    </row>
    <row r="386" spans="1:15" ht="26.25">
      <c r="A386" s="274" t="s">
        <v>1172</v>
      </c>
      <c r="B386" s="275" t="s">
        <v>1171</v>
      </c>
      <c r="C386" s="275"/>
      <c r="D386" s="276"/>
      <c r="E386" s="277"/>
      <c r="F386" s="278">
        <f t="shared" si="8"/>
        <v>2</v>
      </c>
      <c r="G386" s="279"/>
      <c r="H386" s="279"/>
      <c r="I386" s="279"/>
      <c r="J386" s="280">
        <v>2</v>
      </c>
      <c r="K386" s="278">
        <f t="shared" si="9"/>
        <v>2</v>
      </c>
      <c r="L386" s="279"/>
      <c r="M386" s="279"/>
      <c r="N386" s="279"/>
      <c r="O386" s="280">
        <v>2</v>
      </c>
    </row>
    <row r="387" spans="1:15" ht="26.25">
      <c r="A387" s="274" t="s">
        <v>1173</v>
      </c>
      <c r="B387" s="275" t="s">
        <v>1174</v>
      </c>
      <c r="C387" s="275"/>
      <c r="D387" s="276"/>
      <c r="E387" s="277"/>
      <c r="F387" s="278">
        <f t="shared" si="8"/>
        <v>1</v>
      </c>
      <c r="G387" s="279"/>
      <c r="H387" s="279"/>
      <c r="I387" s="279"/>
      <c r="J387" s="280">
        <v>1</v>
      </c>
      <c r="K387" s="278">
        <f t="shared" si="9"/>
        <v>1</v>
      </c>
      <c r="L387" s="279"/>
      <c r="M387" s="279"/>
      <c r="N387" s="279"/>
      <c r="O387" s="280">
        <v>1</v>
      </c>
    </row>
    <row r="388" spans="1:15" ht="26.25">
      <c r="A388" s="274" t="s">
        <v>1175</v>
      </c>
      <c r="B388" s="275" t="s">
        <v>1174</v>
      </c>
      <c r="C388" s="275"/>
      <c r="D388" s="276"/>
      <c r="E388" s="277"/>
      <c r="F388" s="278">
        <f t="shared" si="8"/>
        <v>1</v>
      </c>
      <c r="G388" s="279"/>
      <c r="H388" s="279"/>
      <c r="I388" s="279"/>
      <c r="J388" s="280">
        <v>1</v>
      </c>
      <c r="K388" s="278">
        <f t="shared" si="9"/>
        <v>1</v>
      </c>
      <c r="L388" s="279"/>
      <c r="M388" s="279"/>
      <c r="N388" s="279"/>
      <c r="O388" s="280">
        <v>1</v>
      </c>
    </row>
    <row r="389" spans="1:15" ht="26.25">
      <c r="A389" s="274" t="s">
        <v>1176</v>
      </c>
      <c r="B389" s="275" t="s">
        <v>1174</v>
      </c>
      <c r="C389" s="275"/>
      <c r="D389" s="276"/>
      <c r="E389" s="277"/>
      <c r="F389" s="278">
        <f t="shared" si="8"/>
        <v>2</v>
      </c>
      <c r="G389" s="279"/>
      <c r="H389" s="279">
        <v>1</v>
      </c>
      <c r="I389" s="279"/>
      <c r="J389" s="280">
        <v>1</v>
      </c>
      <c r="K389" s="278">
        <f t="shared" si="9"/>
        <v>2</v>
      </c>
      <c r="L389" s="279"/>
      <c r="M389" s="279">
        <v>1</v>
      </c>
      <c r="N389" s="279"/>
      <c r="O389" s="280">
        <v>1</v>
      </c>
    </row>
    <row r="390" spans="1:15" ht="26.25">
      <c r="A390" s="274" t="s">
        <v>1177</v>
      </c>
      <c r="B390" s="275" t="s">
        <v>1174</v>
      </c>
      <c r="C390" s="275"/>
      <c r="D390" s="276"/>
      <c r="E390" s="277"/>
      <c r="F390" s="278">
        <f t="shared" si="8"/>
        <v>1</v>
      </c>
      <c r="G390" s="279"/>
      <c r="H390" s="279"/>
      <c r="I390" s="279"/>
      <c r="J390" s="280">
        <v>1</v>
      </c>
      <c r="K390" s="278">
        <f t="shared" si="9"/>
        <v>1</v>
      </c>
      <c r="L390" s="279"/>
      <c r="M390" s="279"/>
      <c r="N390" s="279"/>
      <c r="O390" s="280">
        <v>1</v>
      </c>
    </row>
    <row r="391" spans="1:15" ht="26.25">
      <c r="A391" s="274" t="s">
        <v>1178</v>
      </c>
      <c r="B391" s="275" t="s">
        <v>1174</v>
      </c>
      <c r="C391" s="275"/>
      <c r="D391" s="276"/>
      <c r="E391" s="277"/>
      <c r="F391" s="278">
        <f t="shared" si="8"/>
        <v>1</v>
      </c>
      <c r="G391" s="279"/>
      <c r="H391" s="279"/>
      <c r="I391" s="279"/>
      <c r="J391" s="280">
        <v>1</v>
      </c>
      <c r="K391" s="278">
        <f t="shared" si="9"/>
        <v>1</v>
      </c>
      <c r="L391" s="279"/>
      <c r="M391" s="279"/>
      <c r="N391" s="279"/>
      <c r="O391" s="280">
        <v>1</v>
      </c>
    </row>
    <row r="392" spans="1:15" ht="26.25">
      <c r="A392" s="274" t="s">
        <v>1179</v>
      </c>
      <c r="B392" s="275" t="s">
        <v>1180</v>
      </c>
      <c r="C392" s="275"/>
      <c r="D392" s="276"/>
      <c r="E392" s="277"/>
      <c r="F392" s="278">
        <f t="shared" si="8"/>
        <v>9</v>
      </c>
      <c r="G392" s="279"/>
      <c r="H392" s="279">
        <v>2</v>
      </c>
      <c r="I392" s="279"/>
      <c r="J392" s="280">
        <v>7</v>
      </c>
      <c r="K392" s="278">
        <f t="shared" si="9"/>
        <v>9</v>
      </c>
      <c r="L392" s="279"/>
      <c r="M392" s="279">
        <v>2</v>
      </c>
      <c r="N392" s="279"/>
      <c r="O392" s="280">
        <v>7</v>
      </c>
    </row>
    <row r="393" spans="1:15" ht="26.25">
      <c r="A393" s="274" t="s">
        <v>1181</v>
      </c>
      <c r="B393" s="275" t="s">
        <v>1180</v>
      </c>
      <c r="C393" s="275"/>
      <c r="D393" s="276"/>
      <c r="E393" s="277"/>
      <c r="F393" s="278">
        <f t="shared" si="8"/>
        <v>2</v>
      </c>
      <c r="G393" s="279"/>
      <c r="H393" s="279"/>
      <c r="I393" s="279"/>
      <c r="J393" s="280">
        <v>2</v>
      </c>
      <c r="K393" s="278">
        <f t="shared" si="9"/>
        <v>2</v>
      </c>
      <c r="L393" s="279"/>
      <c r="M393" s="279"/>
      <c r="N393" s="279"/>
      <c r="O393" s="280">
        <v>2</v>
      </c>
    </row>
    <row r="394" spans="1:15" ht="26.25">
      <c r="A394" s="274" t="s">
        <v>812</v>
      </c>
      <c r="B394" s="275" t="s">
        <v>1180</v>
      </c>
      <c r="C394" s="275"/>
      <c r="D394" s="276"/>
      <c r="E394" s="277"/>
      <c r="F394" s="278">
        <f t="shared" si="8"/>
        <v>2</v>
      </c>
      <c r="G394" s="279"/>
      <c r="H394" s="279"/>
      <c r="I394" s="279"/>
      <c r="J394" s="280">
        <v>2</v>
      </c>
      <c r="K394" s="278">
        <f t="shared" si="9"/>
        <v>2</v>
      </c>
      <c r="L394" s="279"/>
      <c r="M394" s="279"/>
      <c r="N394" s="279"/>
      <c r="O394" s="280">
        <v>2</v>
      </c>
    </row>
    <row r="395" spans="1:15" ht="26.25">
      <c r="A395" s="274" t="s">
        <v>1182</v>
      </c>
      <c r="B395" s="275" t="s">
        <v>1183</v>
      </c>
      <c r="C395" s="275"/>
      <c r="D395" s="276"/>
      <c r="E395" s="277"/>
      <c r="F395" s="278">
        <f t="shared" si="8"/>
        <v>2</v>
      </c>
      <c r="G395" s="279"/>
      <c r="H395" s="279">
        <v>1</v>
      </c>
      <c r="I395" s="279"/>
      <c r="J395" s="280">
        <v>1</v>
      </c>
      <c r="K395" s="278">
        <f t="shared" si="9"/>
        <v>2</v>
      </c>
      <c r="L395" s="279"/>
      <c r="M395" s="279">
        <v>1</v>
      </c>
      <c r="N395" s="279"/>
      <c r="O395" s="280">
        <v>1</v>
      </c>
    </row>
    <row r="396" spans="1:15" ht="26.25">
      <c r="A396" s="274" t="s">
        <v>1184</v>
      </c>
      <c r="B396" s="275" t="s">
        <v>1185</v>
      </c>
      <c r="C396" s="275"/>
      <c r="D396" s="276"/>
      <c r="E396" s="277"/>
      <c r="F396" s="278">
        <f t="shared" si="8"/>
        <v>3</v>
      </c>
      <c r="G396" s="279"/>
      <c r="H396" s="279">
        <v>1</v>
      </c>
      <c r="I396" s="279"/>
      <c r="J396" s="280">
        <v>2</v>
      </c>
      <c r="K396" s="278">
        <f t="shared" si="9"/>
        <v>3</v>
      </c>
      <c r="L396" s="279"/>
      <c r="M396" s="279">
        <v>1</v>
      </c>
      <c r="N396" s="279"/>
      <c r="O396" s="280">
        <v>2</v>
      </c>
    </row>
    <row r="397" spans="1:15" ht="26.25">
      <c r="A397" s="274" t="s">
        <v>1186</v>
      </c>
      <c r="B397" s="275" t="s">
        <v>1187</v>
      </c>
      <c r="C397" s="275"/>
      <c r="D397" s="276"/>
      <c r="E397" s="277"/>
      <c r="F397" s="278">
        <f t="shared" si="8"/>
        <v>1</v>
      </c>
      <c r="G397" s="279"/>
      <c r="H397" s="279"/>
      <c r="I397" s="279"/>
      <c r="J397" s="280">
        <v>1</v>
      </c>
      <c r="K397" s="278">
        <f t="shared" si="9"/>
        <v>1</v>
      </c>
      <c r="L397" s="279"/>
      <c r="M397" s="279"/>
      <c r="N397" s="279"/>
      <c r="O397" s="280">
        <v>1</v>
      </c>
    </row>
    <row r="398" spans="1:15" ht="26.25">
      <c r="A398" s="274" t="s">
        <v>1188</v>
      </c>
      <c r="B398" s="275" t="s">
        <v>1189</v>
      </c>
      <c r="C398" s="275"/>
      <c r="D398" s="276"/>
      <c r="E398" s="277"/>
      <c r="F398" s="278">
        <f t="shared" si="8"/>
        <v>6</v>
      </c>
      <c r="G398" s="279"/>
      <c r="H398" s="279">
        <v>2</v>
      </c>
      <c r="I398" s="279"/>
      <c r="J398" s="280">
        <v>4</v>
      </c>
      <c r="K398" s="278">
        <f t="shared" si="9"/>
        <v>6</v>
      </c>
      <c r="L398" s="279"/>
      <c r="M398" s="279">
        <v>2</v>
      </c>
      <c r="N398" s="279"/>
      <c r="O398" s="280">
        <v>4</v>
      </c>
    </row>
    <row r="399" spans="1:15" ht="26.25">
      <c r="A399" s="274" t="s">
        <v>1190</v>
      </c>
      <c r="B399" s="275" t="s">
        <v>1191</v>
      </c>
      <c r="C399" s="275"/>
      <c r="D399" s="276"/>
      <c r="E399" s="277"/>
      <c r="F399" s="278">
        <f aca="true" t="shared" si="10" ref="F399:F459">H399+I399+J399</f>
        <v>2</v>
      </c>
      <c r="G399" s="279"/>
      <c r="H399" s="279"/>
      <c r="I399" s="279"/>
      <c r="J399" s="280">
        <v>2</v>
      </c>
      <c r="K399" s="278">
        <f aca="true" t="shared" si="11" ref="K399:K458">M399+N399+O399</f>
        <v>2</v>
      </c>
      <c r="L399" s="279"/>
      <c r="M399" s="279"/>
      <c r="N399" s="279"/>
      <c r="O399" s="280">
        <v>2</v>
      </c>
    </row>
    <row r="400" spans="1:15" ht="26.25">
      <c r="A400" s="274" t="s">
        <v>1192</v>
      </c>
      <c r="B400" s="275" t="s">
        <v>1193</v>
      </c>
      <c r="C400" s="275" t="s">
        <v>135</v>
      </c>
      <c r="D400" s="276"/>
      <c r="E400" s="277"/>
      <c r="F400" s="278">
        <f t="shared" si="10"/>
        <v>2</v>
      </c>
      <c r="G400" s="279"/>
      <c r="H400" s="279"/>
      <c r="I400" s="279"/>
      <c r="J400" s="280">
        <v>2</v>
      </c>
      <c r="K400" s="278">
        <f t="shared" si="11"/>
        <v>2</v>
      </c>
      <c r="L400" s="279"/>
      <c r="M400" s="279"/>
      <c r="N400" s="279"/>
      <c r="O400" s="280">
        <v>2</v>
      </c>
    </row>
    <row r="401" spans="1:15" ht="26.25">
      <c r="A401" s="274" t="s">
        <v>1194</v>
      </c>
      <c r="B401" s="275" t="s">
        <v>1195</v>
      </c>
      <c r="C401" s="275"/>
      <c r="D401" s="276"/>
      <c r="E401" s="277"/>
      <c r="F401" s="278">
        <f t="shared" si="10"/>
        <v>12</v>
      </c>
      <c r="G401" s="279"/>
      <c r="H401" s="279">
        <v>3</v>
      </c>
      <c r="I401" s="279"/>
      <c r="J401" s="280">
        <v>9</v>
      </c>
      <c r="K401" s="278">
        <f t="shared" si="11"/>
        <v>12</v>
      </c>
      <c r="L401" s="279"/>
      <c r="M401" s="279">
        <v>3</v>
      </c>
      <c r="N401" s="279"/>
      <c r="O401" s="280">
        <v>9</v>
      </c>
    </row>
    <row r="402" spans="1:15" ht="26.25">
      <c r="A402" s="274" t="s">
        <v>1196</v>
      </c>
      <c r="B402" s="275" t="s">
        <v>1197</v>
      </c>
      <c r="C402" s="275"/>
      <c r="D402" s="276"/>
      <c r="E402" s="277"/>
      <c r="F402" s="278">
        <f t="shared" si="10"/>
        <v>45</v>
      </c>
      <c r="G402" s="279"/>
      <c r="H402" s="279">
        <v>10</v>
      </c>
      <c r="I402" s="279"/>
      <c r="J402" s="280">
        <v>35</v>
      </c>
      <c r="K402" s="278">
        <f t="shared" si="11"/>
        <v>45</v>
      </c>
      <c r="L402" s="279"/>
      <c r="M402" s="279">
        <v>10</v>
      </c>
      <c r="N402" s="279"/>
      <c r="O402" s="280">
        <v>35</v>
      </c>
    </row>
    <row r="403" spans="1:15" ht="39">
      <c r="A403" s="274" t="s">
        <v>1198</v>
      </c>
      <c r="B403" s="275" t="s">
        <v>1199</v>
      </c>
      <c r="C403" s="275"/>
      <c r="D403" s="276"/>
      <c r="E403" s="277"/>
      <c r="F403" s="278">
        <f t="shared" si="10"/>
        <v>9</v>
      </c>
      <c r="G403" s="279"/>
      <c r="H403" s="279">
        <v>3</v>
      </c>
      <c r="I403" s="279"/>
      <c r="J403" s="280">
        <v>6</v>
      </c>
      <c r="K403" s="278">
        <f t="shared" si="11"/>
        <v>9</v>
      </c>
      <c r="L403" s="279"/>
      <c r="M403" s="279">
        <v>3</v>
      </c>
      <c r="N403" s="279"/>
      <c r="O403" s="280">
        <v>6</v>
      </c>
    </row>
    <row r="404" spans="1:15" ht="26.25">
      <c r="A404" s="274" t="s">
        <v>1200</v>
      </c>
      <c r="B404" s="275" t="s">
        <v>1201</v>
      </c>
      <c r="C404" s="275"/>
      <c r="D404" s="276"/>
      <c r="E404" s="277"/>
      <c r="F404" s="278">
        <f t="shared" si="10"/>
        <v>1</v>
      </c>
      <c r="G404" s="279"/>
      <c r="H404" s="279"/>
      <c r="I404" s="279"/>
      <c r="J404" s="280">
        <v>1</v>
      </c>
      <c r="K404" s="278">
        <f t="shared" si="11"/>
        <v>1</v>
      </c>
      <c r="L404" s="279"/>
      <c r="M404" s="279"/>
      <c r="N404" s="279"/>
      <c r="O404" s="280">
        <v>1</v>
      </c>
    </row>
    <row r="405" spans="1:15" ht="26.25">
      <c r="A405" s="274" t="s">
        <v>1202</v>
      </c>
      <c r="B405" s="275" t="s">
        <v>1203</v>
      </c>
      <c r="C405" s="275"/>
      <c r="D405" s="276"/>
      <c r="E405" s="277"/>
      <c r="F405" s="278">
        <f t="shared" si="10"/>
        <v>38</v>
      </c>
      <c r="G405" s="279"/>
      <c r="H405" s="279">
        <v>13</v>
      </c>
      <c r="I405" s="279"/>
      <c r="J405" s="280">
        <v>25</v>
      </c>
      <c r="K405" s="278">
        <f t="shared" si="11"/>
        <v>38</v>
      </c>
      <c r="L405" s="279"/>
      <c r="M405" s="279">
        <v>13</v>
      </c>
      <c r="N405" s="279"/>
      <c r="O405" s="280">
        <v>25</v>
      </c>
    </row>
    <row r="406" spans="1:15" ht="26.25">
      <c r="A406" s="274" t="s">
        <v>1204</v>
      </c>
      <c r="B406" s="275" t="s">
        <v>1205</v>
      </c>
      <c r="C406" s="275"/>
      <c r="D406" s="276"/>
      <c r="E406" s="277"/>
      <c r="F406" s="278">
        <f t="shared" si="10"/>
        <v>9</v>
      </c>
      <c r="G406" s="279"/>
      <c r="H406" s="279">
        <v>3</v>
      </c>
      <c r="I406" s="279"/>
      <c r="J406" s="280">
        <v>6</v>
      </c>
      <c r="K406" s="278">
        <f t="shared" si="11"/>
        <v>9</v>
      </c>
      <c r="L406" s="279"/>
      <c r="M406" s="279">
        <v>3</v>
      </c>
      <c r="N406" s="279"/>
      <c r="O406" s="280">
        <v>6</v>
      </c>
    </row>
    <row r="407" spans="1:15" ht="26.25">
      <c r="A407" s="274" t="s">
        <v>1206</v>
      </c>
      <c r="B407" s="275" t="s">
        <v>1207</v>
      </c>
      <c r="C407" s="275"/>
      <c r="D407" s="276"/>
      <c r="E407" s="277"/>
      <c r="F407" s="278">
        <f t="shared" si="10"/>
        <v>9</v>
      </c>
      <c r="G407" s="279"/>
      <c r="H407" s="279">
        <v>3</v>
      </c>
      <c r="I407" s="279"/>
      <c r="J407" s="280">
        <v>6</v>
      </c>
      <c r="K407" s="278">
        <f t="shared" si="11"/>
        <v>9</v>
      </c>
      <c r="L407" s="279"/>
      <c r="M407" s="279">
        <v>3</v>
      </c>
      <c r="N407" s="279"/>
      <c r="O407" s="280">
        <v>6</v>
      </c>
    </row>
    <row r="408" spans="1:15" ht="26.25">
      <c r="A408" s="274" t="s">
        <v>1208</v>
      </c>
      <c r="B408" s="275" t="s">
        <v>1209</v>
      </c>
      <c r="C408" s="275"/>
      <c r="D408" s="276"/>
      <c r="E408" s="277"/>
      <c r="F408" s="278">
        <f t="shared" si="10"/>
        <v>1</v>
      </c>
      <c r="G408" s="279"/>
      <c r="H408" s="279"/>
      <c r="I408" s="279"/>
      <c r="J408" s="280">
        <v>1</v>
      </c>
      <c r="K408" s="278">
        <f t="shared" si="11"/>
        <v>1</v>
      </c>
      <c r="L408" s="279"/>
      <c r="M408" s="279"/>
      <c r="N408" s="279"/>
      <c r="O408" s="280">
        <v>1</v>
      </c>
    </row>
    <row r="409" spans="1:15" ht="12.75">
      <c r="A409" s="274" t="s">
        <v>1210</v>
      </c>
      <c r="B409" s="275" t="s">
        <v>1211</v>
      </c>
      <c r="C409" s="275"/>
      <c r="D409" s="276"/>
      <c r="E409" s="277"/>
      <c r="F409" s="278">
        <f t="shared" si="10"/>
        <v>2</v>
      </c>
      <c r="G409" s="279"/>
      <c r="H409" s="279"/>
      <c r="I409" s="279"/>
      <c r="J409" s="280">
        <v>2</v>
      </c>
      <c r="K409" s="278">
        <f t="shared" si="11"/>
        <v>2</v>
      </c>
      <c r="L409" s="279"/>
      <c r="M409" s="279"/>
      <c r="N409" s="279"/>
      <c r="O409" s="280">
        <v>2</v>
      </c>
    </row>
    <row r="410" spans="1:15" ht="12.75">
      <c r="A410" s="274" t="s">
        <v>1212</v>
      </c>
      <c r="B410" s="275" t="s">
        <v>1211</v>
      </c>
      <c r="C410" s="275"/>
      <c r="D410" s="276"/>
      <c r="E410" s="277"/>
      <c r="F410" s="278">
        <f t="shared" si="10"/>
        <v>13</v>
      </c>
      <c r="G410" s="279"/>
      <c r="H410" s="279">
        <v>3</v>
      </c>
      <c r="I410" s="279"/>
      <c r="J410" s="280">
        <v>10</v>
      </c>
      <c r="K410" s="278">
        <f t="shared" si="11"/>
        <v>13</v>
      </c>
      <c r="L410" s="279"/>
      <c r="M410" s="279">
        <v>3</v>
      </c>
      <c r="N410" s="279"/>
      <c r="O410" s="280">
        <v>10</v>
      </c>
    </row>
    <row r="411" spans="1:15" ht="12.75">
      <c r="A411" s="274" t="s">
        <v>1213</v>
      </c>
      <c r="B411" s="275" t="s">
        <v>1211</v>
      </c>
      <c r="C411" s="275"/>
      <c r="D411" s="276"/>
      <c r="E411" s="277"/>
      <c r="F411" s="278">
        <f t="shared" si="10"/>
        <v>2</v>
      </c>
      <c r="G411" s="279"/>
      <c r="H411" s="279"/>
      <c r="I411" s="279"/>
      <c r="J411" s="280">
        <v>2</v>
      </c>
      <c r="K411" s="278">
        <f t="shared" si="11"/>
        <v>2</v>
      </c>
      <c r="L411" s="279"/>
      <c r="M411" s="279"/>
      <c r="N411" s="279"/>
      <c r="O411" s="280">
        <v>2</v>
      </c>
    </row>
    <row r="412" spans="1:15" ht="26.25">
      <c r="A412" s="274" t="s">
        <v>1214</v>
      </c>
      <c r="B412" s="275" t="s">
        <v>1215</v>
      </c>
      <c r="C412" s="275" t="s">
        <v>1216</v>
      </c>
      <c r="D412" s="276"/>
      <c r="E412" s="277"/>
      <c r="F412" s="278">
        <f t="shared" si="10"/>
        <v>6</v>
      </c>
      <c r="G412" s="279"/>
      <c r="H412" s="279">
        <v>2</v>
      </c>
      <c r="I412" s="279"/>
      <c r="J412" s="280">
        <v>4</v>
      </c>
      <c r="K412" s="278">
        <f t="shared" si="11"/>
        <v>6</v>
      </c>
      <c r="L412" s="279"/>
      <c r="M412" s="279">
        <v>2</v>
      </c>
      <c r="N412" s="279"/>
      <c r="O412" s="280">
        <v>4</v>
      </c>
    </row>
    <row r="413" spans="1:15" ht="26.25">
      <c r="A413" s="274" t="s">
        <v>1217</v>
      </c>
      <c r="B413" s="275" t="s">
        <v>1215</v>
      </c>
      <c r="C413" s="275"/>
      <c r="D413" s="276"/>
      <c r="E413" s="277"/>
      <c r="F413" s="278">
        <f t="shared" si="10"/>
        <v>2</v>
      </c>
      <c r="G413" s="279"/>
      <c r="H413" s="279"/>
      <c r="I413" s="279"/>
      <c r="J413" s="280">
        <v>2</v>
      </c>
      <c r="K413" s="278">
        <f t="shared" si="11"/>
        <v>2</v>
      </c>
      <c r="L413" s="279"/>
      <c r="M413" s="279"/>
      <c r="N413" s="279"/>
      <c r="O413" s="280">
        <v>2</v>
      </c>
    </row>
    <row r="414" spans="1:15" ht="12.75">
      <c r="A414" s="274" t="s">
        <v>1218</v>
      </c>
      <c r="B414" s="275" t="s">
        <v>1211</v>
      </c>
      <c r="C414" s="275"/>
      <c r="D414" s="276"/>
      <c r="E414" s="277"/>
      <c r="F414" s="278">
        <f t="shared" si="10"/>
        <v>3</v>
      </c>
      <c r="G414" s="279"/>
      <c r="H414" s="279">
        <v>1</v>
      </c>
      <c r="I414" s="279"/>
      <c r="J414" s="280">
        <v>2</v>
      </c>
      <c r="K414" s="278">
        <f t="shared" si="11"/>
        <v>3</v>
      </c>
      <c r="L414" s="279"/>
      <c r="M414" s="279">
        <v>1</v>
      </c>
      <c r="N414" s="279"/>
      <c r="O414" s="280">
        <v>2</v>
      </c>
    </row>
    <row r="415" spans="1:15" ht="26.25">
      <c r="A415" s="274" t="s">
        <v>1219</v>
      </c>
      <c r="B415" s="275" t="s">
        <v>1220</v>
      </c>
      <c r="C415" s="275"/>
      <c r="D415" s="276"/>
      <c r="E415" s="277"/>
      <c r="F415" s="278">
        <f t="shared" si="10"/>
        <v>13</v>
      </c>
      <c r="G415" s="279"/>
      <c r="H415" s="279">
        <v>3</v>
      </c>
      <c r="I415" s="279"/>
      <c r="J415" s="280">
        <v>10</v>
      </c>
      <c r="K415" s="278">
        <f t="shared" si="11"/>
        <v>13</v>
      </c>
      <c r="L415" s="279"/>
      <c r="M415" s="279">
        <v>3</v>
      </c>
      <c r="N415" s="279"/>
      <c r="O415" s="280">
        <v>10</v>
      </c>
    </row>
    <row r="416" spans="1:15" ht="26.25">
      <c r="A416" s="274" t="s">
        <v>1221</v>
      </c>
      <c r="B416" s="275" t="s">
        <v>1220</v>
      </c>
      <c r="C416" s="275"/>
      <c r="D416" s="276"/>
      <c r="E416" s="277"/>
      <c r="F416" s="278">
        <f t="shared" si="10"/>
        <v>5</v>
      </c>
      <c r="G416" s="279"/>
      <c r="H416" s="279">
        <v>1</v>
      </c>
      <c r="I416" s="279"/>
      <c r="J416" s="280">
        <v>4</v>
      </c>
      <c r="K416" s="278">
        <f t="shared" si="11"/>
        <v>5</v>
      </c>
      <c r="L416" s="279"/>
      <c r="M416" s="279">
        <v>1</v>
      </c>
      <c r="N416" s="279"/>
      <c r="O416" s="280">
        <v>4</v>
      </c>
    </row>
    <row r="417" spans="1:15" ht="39">
      <c r="A417" s="274" t="s">
        <v>1222</v>
      </c>
      <c r="B417" s="275" t="s">
        <v>1220</v>
      </c>
      <c r="C417" s="275"/>
      <c r="D417" s="276"/>
      <c r="E417" s="277"/>
      <c r="F417" s="278">
        <f t="shared" si="10"/>
        <v>10</v>
      </c>
      <c r="G417" s="279"/>
      <c r="H417" s="279">
        <v>2</v>
      </c>
      <c r="I417" s="279"/>
      <c r="J417" s="280">
        <v>8</v>
      </c>
      <c r="K417" s="278">
        <f t="shared" si="11"/>
        <v>10</v>
      </c>
      <c r="L417" s="279"/>
      <c r="M417" s="279">
        <v>2</v>
      </c>
      <c r="N417" s="279"/>
      <c r="O417" s="280">
        <v>8</v>
      </c>
    </row>
    <row r="418" spans="1:15" ht="26.25">
      <c r="A418" s="274" t="s">
        <v>1223</v>
      </c>
      <c r="B418" s="275" t="s">
        <v>1224</v>
      </c>
      <c r="C418" s="275"/>
      <c r="D418" s="276"/>
      <c r="E418" s="277"/>
      <c r="F418" s="278">
        <f t="shared" si="10"/>
        <v>14</v>
      </c>
      <c r="G418" s="279"/>
      <c r="H418" s="279">
        <v>3</v>
      </c>
      <c r="I418" s="279"/>
      <c r="J418" s="280">
        <v>11</v>
      </c>
      <c r="K418" s="278">
        <f t="shared" si="11"/>
        <v>14</v>
      </c>
      <c r="L418" s="279"/>
      <c r="M418" s="279">
        <v>3</v>
      </c>
      <c r="N418" s="279"/>
      <c r="O418" s="280">
        <v>11</v>
      </c>
    </row>
    <row r="419" spans="1:15" ht="26.25">
      <c r="A419" s="274" t="s">
        <v>1225</v>
      </c>
      <c r="B419" s="275" t="s">
        <v>1226</v>
      </c>
      <c r="C419" s="275"/>
      <c r="D419" s="276"/>
      <c r="E419" s="277"/>
      <c r="F419" s="278">
        <f t="shared" si="10"/>
        <v>6</v>
      </c>
      <c r="G419" s="279"/>
      <c r="H419" s="279">
        <v>2</v>
      </c>
      <c r="I419" s="279"/>
      <c r="J419" s="280">
        <v>4</v>
      </c>
      <c r="K419" s="278">
        <f t="shared" si="11"/>
        <v>6</v>
      </c>
      <c r="L419" s="279"/>
      <c r="M419" s="279">
        <v>2</v>
      </c>
      <c r="N419" s="279"/>
      <c r="O419" s="280">
        <v>4</v>
      </c>
    </row>
    <row r="420" spans="1:15" ht="39">
      <c r="A420" s="274" t="s">
        <v>1227</v>
      </c>
      <c r="B420" s="275" t="s">
        <v>1228</v>
      </c>
      <c r="C420" s="275"/>
      <c r="D420" s="276"/>
      <c r="E420" s="277"/>
      <c r="F420" s="278">
        <f t="shared" si="10"/>
        <v>10</v>
      </c>
      <c r="G420" s="279"/>
      <c r="H420" s="279">
        <v>2</v>
      </c>
      <c r="I420" s="279"/>
      <c r="J420" s="280">
        <v>8</v>
      </c>
      <c r="K420" s="278">
        <f t="shared" si="11"/>
        <v>10</v>
      </c>
      <c r="L420" s="279"/>
      <c r="M420" s="279">
        <v>2</v>
      </c>
      <c r="N420" s="279"/>
      <c r="O420" s="280">
        <v>8</v>
      </c>
    </row>
    <row r="421" spans="1:15" ht="39">
      <c r="A421" s="274" t="s">
        <v>1229</v>
      </c>
      <c r="B421" s="275" t="s">
        <v>1230</v>
      </c>
      <c r="C421" s="275" t="s">
        <v>292</v>
      </c>
      <c r="D421" s="276"/>
      <c r="E421" s="277"/>
      <c r="F421" s="278">
        <f t="shared" si="10"/>
        <v>4</v>
      </c>
      <c r="G421" s="279"/>
      <c r="H421" s="279">
        <v>1</v>
      </c>
      <c r="I421" s="279"/>
      <c r="J421" s="280">
        <v>3</v>
      </c>
      <c r="K421" s="278">
        <f t="shared" si="11"/>
        <v>4</v>
      </c>
      <c r="L421" s="279"/>
      <c r="M421" s="279">
        <v>1</v>
      </c>
      <c r="N421" s="279"/>
      <c r="O421" s="280">
        <v>3</v>
      </c>
    </row>
    <row r="422" spans="1:15" ht="52.5">
      <c r="A422" s="274" t="s">
        <v>1231</v>
      </c>
      <c r="B422" s="275" t="s">
        <v>1232</v>
      </c>
      <c r="C422" s="275"/>
      <c r="D422" s="276"/>
      <c r="E422" s="277"/>
      <c r="F422" s="278">
        <f t="shared" si="10"/>
        <v>3</v>
      </c>
      <c r="G422" s="279"/>
      <c r="H422" s="279">
        <v>1</v>
      </c>
      <c r="I422" s="279"/>
      <c r="J422" s="280">
        <v>2</v>
      </c>
      <c r="K422" s="278">
        <f t="shared" si="11"/>
        <v>3</v>
      </c>
      <c r="L422" s="279"/>
      <c r="M422" s="279">
        <v>1</v>
      </c>
      <c r="N422" s="279"/>
      <c r="O422" s="280">
        <v>2</v>
      </c>
    </row>
    <row r="423" spans="1:15" ht="39">
      <c r="A423" s="274" t="s">
        <v>1233</v>
      </c>
      <c r="B423" s="275" t="s">
        <v>1234</v>
      </c>
      <c r="C423" s="275"/>
      <c r="D423" s="276"/>
      <c r="E423" s="277"/>
      <c r="F423" s="278">
        <f t="shared" si="10"/>
        <v>3</v>
      </c>
      <c r="G423" s="279"/>
      <c r="H423" s="279"/>
      <c r="I423" s="279"/>
      <c r="J423" s="280">
        <v>3</v>
      </c>
      <c r="K423" s="278">
        <f t="shared" si="11"/>
        <v>3</v>
      </c>
      <c r="L423" s="279"/>
      <c r="M423" s="279"/>
      <c r="N423" s="279"/>
      <c r="O423" s="280">
        <v>3</v>
      </c>
    </row>
    <row r="424" spans="1:15" ht="26.25">
      <c r="A424" s="274" t="s">
        <v>1235</v>
      </c>
      <c r="B424" s="275" t="s">
        <v>1236</v>
      </c>
      <c r="C424" s="275"/>
      <c r="D424" s="276"/>
      <c r="E424" s="277"/>
      <c r="F424" s="278">
        <f t="shared" si="10"/>
        <v>3</v>
      </c>
      <c r="G424" s="279"/>
      <c r="H424" s="279"/>
      <c r="I424" s="279"/>
      <c r="J424" s="280">
        <v>3</v>
      </c>
      <c r="K424" s="278">
        <f t="shared" si="11"/>
        <v>3</v>
      </c>
      <c r="L424" s="279"/>
      <c r="M424" s="279"/>
      <c r="N424" s="279"/>
      <c r="O424" s="280">
        <v>3</v>
      </c>
    </row>
    <row r="425" spans="1:15" ht="26.25">
      <c r="A425" s="274" t="s">
        <v>1237</v>
      </c>
      <c r="B425" s="275" t="s">
        <v>1238</v>
      </c>
      <c r="C425" s="275"/>
      <c r="D425" s="276"/>
      <c r="E425" s="277"/>
      <c r="F425" s="278">
        <f t="shared" si="10"/>
        <v>6</v>
      </c>
      <c r="G425" s="279"/>
      <c r="H425" s="279">
        <v>2</v>
      </c>
      <c r="I425" s="279"/>
      <c r="J425" s="280">
        <v>4</v>
      </c>
      <c r="K425" s="278">
        <f t="shared" si="11"/>
        <v>6</v>
      </c>
      <c r="L425" s="279"/>
      <c r="M425" s="279">
        <v>2</v>
      </c>
      <c r="N425" s="279"/>
      <c r="O425" s="280">
        <v>4</v>
      </c>
    </row>
    <row r="426" spans="1:15" ht="39">
      <c r="A426" s="274" t="s">
        <v>1239</v>
      </c>
      <c r="B426" s="275" t="s">
        <v>1240</v>
      </c>
      <c r="C426" s="275" t="s">
        <v>1241</v>
      </c>
      <c r="D426" s="276"/>
      <c r="E426" s="277"/>
      <c r="F426" s="278">
        <f t="shared" si="10"/>
        <v>11</v>
      </c>
      <c r="G426" s="279"/>
      <c r="H426" s="279">
        <v>3</v>
      </c>
      <c r="I426" s="279"/>
      <c r="J426" s="280">
        <v>8</v>
      </c>
      <c r="K426" s="278">
        <f t="shared" si="11"/>
        <v>11</v>
      </c>
      <c r="L426" s="279"/>
      <c r="M426" s="279">
        <v>3</v>
      </c>
      <c r="N426" s="279"/>
      <c r="O426" s="280">
        <v>8</v>
      </c>
    </row>
    <row r="427" spans="1:15" ht="26.25">
      <c r="A427" s="274" t="s">
        <v>1242</v>
      </c>
      <c r="B427" s="275" t="s">
        <v>1243</v>
      </c>
      <c r="C427" s="275"/>
      <c r="D427" s="276"/>
      <c r="E427" s="277"/>
      <c r="F427" s="278">
        <f t="shared" si="10"/>
        <v>14</v>
      </c>
      <c r="G427" s="279"/>
      <c r="H427" s="279">
        <v>3</v>
      </c>
      <c r="I427" s="279"/>
      <c r="J427" s="280">
        <v>11</v>
      </c>
      <c r="K427" s="278">
        <f t="shared" si="11"/>
        <v>14</v>
      </c>
      <c r="L427" s="279"/>
      <c r="M427" s="279">
        <v>3</v>
      </c>
      <c r="N427" s="279"/>
      <c r="O427" s="280">
        <v>11</v>
      </c>
    </row>
    <row r="428" spans="1:15" ht="26.25">
      <c r="A428" s="274" t="s">
        <v>1244</v>
      </c>
      <c r="B428" s="275" t="s">
        <v>1243</v>
      </c>
      <c r="C428" s="275"/>
      <c r="D428" s="276"/>
      <c r="E428" s="277"/>
      <c r="F428" s="278">
        <f t="shared" si="10"/>
        <v>13</v>
      </c>
      <c r="G428" s="279"/>
      <c r="H428" s="279">
        <v>3</v>
      </c>
      <c r="I428" s="279"/>
      <c r="J428" s="280">
        <v>10</v>
      </c>
      <c r="K428" s="278">
        <f t="shared" si="11"/>
        <v>13</v>
      </c>
      <c r="L428" s="279"/>
      <c r="M428" s="279">
        <v>3</v>
      </c>
      <c r="N428" s="279"/>
      <c r="O428" s="280">
        <v>10</v>
      </c>
    </row>
    <row r="429" spans="1:15" ht="26.25">
      <c r="A429" s="274" t="s">
        <v>1245</v>
      </c>
      <c r="B429" s="275" t="s">
        <v>1246</v>
      </c>
      <c r="C429" s="275"/>
      <c r="D429" s="276"/>
      <c r="E429" s="277"/>
      <c r="F429" s="278">
        <f t="shared" si="10"/>
        <v>1</v>
      </c>
      <c r="G429" s="279"/>
      <c r="H429" s="279"/>
      <c r="I429" s="279"/>
      <c r="J429" s="280">
        <v>1</v>
      </c>
      <c r="K429" s="278">
        <f t="shared" si="11"/>
        <v>1</v>
      </c>
      <c r="L429" s="279"/>
      <c r="M429" s="279"/>
      <c r="N429" s="279"/>
      <c r="O429" s="280">
        <v>1</v>
      </c>
    </row>
    <row r="430" spans="1:15" ht="26.25">
      <c r="A430" s="274" t="s">
        <v>1247</v>
      </c>
      <c r="B430" s="275" t="s">
        <v>1246</v>
      </c>
      <c r="C430" s="275"/>
      <c r="D430" s="276"/>
      <c r="E430" s="277"/>
      <c r="F430" s="278">
        <f t="shared" si="10"/>
        <v>4</v>
      </c>
      <c r="G430" s="279"/>
      <c r="H430" s="279">
        <v>1</v>
      </c>
      <c r="I430" s="279"/>
      <c r="J430" s="280">
        <v>3</v>
      </c>
      <c r="K430" s="278">
        <f t="shared" si="11"/>
        <v>4</v>
      </c>
      <c r="L430" s="279"/>
      <c r="M430" s="279">
        <v>1</v>
      </c>
      <c r="N430" s="279"/>
      <c r="O430" s="280">
        <v>3</v>
      </c>
    </row>
    <row r="431" spans="1:15" ht="39">
      <c r="A431" s="274" t="s">
        <v>1248</v>
      </c>
      <c r="B431" s="275" t="s">
        <v>1249</v>
      </c>
      <c r="C431" s="275"/>
      <c r="D431" s="276"/>
      <c r="E431" s="277"/>
      <c r="F431" s="278">
        <f t="shared" si="10"/>
        <v>1</v>
      </c>
      <c r="G431" s="279"/>
      <c r="H431" s="279"/>
      <c r="I431" s="279"/>
      <c r="J431" s="280">
        <v>1</v>
      </c>
      <c r="K431" s="278">
        <f t="shared" si="11"/>
        <v>1</v>
      </c>
      <c r="L431" s="279"/>
      <c r="M431" s="279"/>
      <c r="N431" s="279"/>
      <c r="O431" s="280">
        <v>1</v>
      </c>
    </row>
    <row r="432" spans="1:15" ht="26.25">
      <c r="A432" s="274" t="s">
        <v>1250</v>
      </c>
      <c r="B432" s="275" t="s">
        <v>1243</v>
      </c>
      <c r="C432" s="275"/>
      <c r="D432" s="276"/>
      <c r="E432" s="277"/>
      <c r="F432" s="278">
        <f t="shared" si="10"/>
        <v>3</v>
      </c>
      <c r="G432" s="279"/>
      <c r="H432" s="279">
        <v>1</v>
      </c>
      <c r="I432" s="279"/>
      <c r="J432" s="280">
        <v>2</v>
      </c>
      <c r="K432" s="278">
        <f t="shared" si="11"/>
        <v>3</v>
      </c>
      <c r="L432" s="279"/>
      <c r="M432" s="279">
        <v>1</v>
      </c>
      <c r="N432" s="279"/>
      <c r="O432" s="280">
        <v>2</v>
      </c>
    </row>
    <row r="433" spans="1:15" ht="26.25">
      <c r="A433" s="274" t="s">
        <v>1251</v>
      </c>
      <c r="B433" s="275" t="s">
        <v>1252</v>
      </c>
      <c r="C433" s="275"/>
      <c r="D433" s="276"/>
      <c r="E433" s="277"/>
      <c r="F433" s="278">
        <f t="shared" si="10"/>
        <v>2</v>
      </c>
      <c r="G433" s="279"/>
      <c r="H433" s="279"/>
      <c r="I433" s="279"/>
      <c r="J433" s="280">
        <v>2</v>
      </c>
      <c r="K433" s="278">
        <f t="shared" si="11"/>
        <v>2</v>
      </c>
      <c r="L433" s="279"/>
      <c r="M433" s="279"/>
      <c r="N433" s="279"/>
      <c r="O433" s="280">
        <v>2</v>
      </c>
    </row>
    <row r="434" spans="1:15" ht="26.25">
      <c r="A434" s="274" t="s">
        <v>1255</v>
      </c>
      <c r="B434" s="275" t="s">
        <v>895</v>
      </c>
      <c r="C434" s="275"/>
      <c r="D434" s="276"/>
      <c r="E434" s="277"/>
      <c r="F434" s="278">
        <f t="shared" si="10"/>
        <v>3</v>
      </c>
      <c r="G434" s="279"/>
      <c r="H434" s="279">
        <v>1</v>
      </c>
      <c r="I434" s="279"/>
      <c r="J434" s="280">
        <v>2</v>
      </c>
      <c r="K434" s="278">
        <f t="shared" si="11"/>
        <v>3</v>
      </c>
      <c r="L434" s="279"/>
      <c r="M434" s="279">
        <v>1</v>
      </c>
      <c r="N434" s="279"/>
      <c r="O434" s="280">
        <v>2</v>
      </c>
    </row>
    <row r="435" spans="1:15" ht="39">
      <c r="A435" s="274" t="s">
        <v>1257</v>
      </c>
      <c r="B435" s="275" t="s">
        <v>1258</v>
      </c>
      <c r="C435" s="275"/>
      <c r="D435" s="276"/>
      <c r="E435" s="277"/>
      <c r="F435" s="278">
        <f t="shared" si="10"/>
        <v>2</v>
      </c>
      <c r="G435" s="279"/>
      <c r="H435" s="279"/>
      <c r="I435" s="279"/>
      <c r="J435" s="280">
        <v>2</v>
      </c>
      <c r="K435" s="278">
        <f t="shared" si="11"/>
        <v>2</v>
      </c>
      <c r="L435" s="279"/>
      <c r="M435" s="279"/>
      <c r="N435" s="279"/>
      <c r="O435" s="280">
        <v>2</v>
      </c>
    </row>
    <row r="436" spans="1:15" ht="39">
      <c r="A436" s="274" t="s">
        <v>1259</v>
      </c>
      <c r="B436" s="275" t="s">
        <v>1260</v>
      </c>
      <c r="C436" s="275"/>
      <c r="D436" s="276"/>
      <c r="E436" s="277"/>
      <c r="F436" s="278">
        <f t="shared" si="10"/>
        <v>2</v>
      </c>
      <c r="G436" s="279"/>
      <c r="H436" s="279"/>
      <c r="I436" s="279"/>
      <c r="J436" s="280">
        <v>2</v>
      </c>
      <c r="K436" s="278">
        <f t="shared" si="11"/>
        <v>2</v>
      </c>
      <c r="L436" s="279"/>
      <c r="M436" s="279"/>
      <c r="N436" s="279"/>
      <c r="O436" s="280">
        <v>2</v>
      </c>
    </row>
    <row r="437" spans="1:15" ht="26.25">
      <c r="A437" s="274" t="s">
        <v>1261</v>
      </c>
      <c r="B437" s="275" t="s">
        <v>1262</v>
      </c>
      <c r="C437" s="275"/>
      <c r="D437" s="276"/>
      <c r="E437" s="277"/>
      <c r="F437" s="278">
        <f t="shared" si="10"/>
        <v>2</v>
      </c>
      <c r="G437" s="279"/>
      <c r="H437" s="279"/>
      <c r="I437" s="279"/>
      <c r="J437" s="280">
        <v>2</v>
      </c>
      <c r="K437" s="278">
        <f t="shared" si="11"/>
        <v>2</v>
      </c>
      <c r="L437" s="279"/>
      <c r="M437" s="279"/>
      <c r="N437" s="279"/>
      <c r="O437" s="280">
        <v>2</v>
      </c>
    </row>
    <row r="438" spans="1:15" ht="26.25">
      <c r="A438" s="274" t="s">
        <v>1263</v>
      </c>
      <c r="B438" s="275" t="s">
        <v>1264</v>
      </c>
      <c r="C438" s="275"/>
      <c r="D438" s="276"/>
      <c r="E438" s="277"/>
      <c r="F438" s="278">
        <f t="shared" si="10"/>
        <v>2</v>
      </c>
      <c r="G438" s="279"/>
      <c r="H438" s="279"/>
      <c r="I438" s="279"/>
      <c r="J438" s="280">
        <v>2</v>
      </c>
      <c r="K438" s="278">
        <f t="shared" si="11"/>
        <v>2</v>
      </c>
      <c r="L438" s="279"/>
      <c r="M438" s="279"/>
      <c r="N438" s="279"/>
      <c r="O438" s="280">
        <v>2</v>
      </c>
    </row>
    <row r="439" spans="1:15" ht="26.25">
      <c r="A439" s="274" t="s">
        <v>1265</v>
      </c>
      <c r="B439" s="275" t="s">
        <v>1266</v>
      </c>
      <c r="C439" s="275"/>
      <c r="D439" s="276"/>
      <c r="E439" s="277"/>
      <c r="F439" s="278">
        <f t="shared" si="10"/>
        <v>3</v>
      </c>
      <c r="G439" s="279"/>
      <c r="H439" s="279">
        <v>1</v>
      </c>
      <c r="I439" s="279"/>
      <c r="J439" s="280">
        <v>2</v>
      </c>
      <c r="K439" s="278">
        <f t="shared" si="11"/>
        <v>3</v>
      </c>
      <c r="L439" s="279"/>
      <c r="M439" s="279">
        <v>1</v>
      </c>
      <c r="N439" s="279"/>
      <c r="O439" s="280">
        <v>2</v>
      </c>
    </row>
    <row r="440" spans="1:15" ht="26.25">
      <c r="A440" s="274" t="s">
        <v>1267</v>
      </c>
      <c r="B440" s="275" t="s">
        <v>1268</v>
      </c>
      <c r="C440" s="275"/>
      <c r="D440" s="276"/>
      <c r="E440" s="277"/>
      <c r="F440" s="281">
        <f t="shared" si="10"/>
        <v>8</v>
      </c>
      <c r="G440" s="279"/>
      <c r="H440" s="279">
        <v>2</v>
      </c>
      <c r="I440" s="279"/>
      <c r="J440" s="282">
        <v>6</v>
      </c>
      <c r="K440" s="281">
        <f t="shared" si="11"/>
        <v>8</v>
      </c>
      <c r="L440" s="279"/>
      <c r="M440" s="279">
        <v>2</v>
      </c>
      <c r="N440" s="279"/>
      <c r="O440" s="282">
        <v>6</v>
      </c>
    </row>
    <row r="441" spans="1:15" ht="26.25">
      <c r="A441" s="274" t="s">
        <v>1269</v>
      </c>
      <c r="B441" s="275" t="s">
        <v>1270</v>
      </c>
      <c r="C441" s="275" t="s">
        <v>1095</v>
      </c>
      <c r="D441" s="276"/>
      <c r="E441" s="277"/>
      <c r="F441" s="281">
        <f t="shared" si="10"/>
        <v>7</v>
      </c>
      <c r="G441" s="279"/>
      <c r="H441" s="279">
        <v>2</v>
      </c>
      <c r="I441" s="279"/>
      <c r="J441" s="282">
        <v>5</v>
      </c>
      <c r="K441" s="281">
        <f t="shared" si="11"/>
        <v>7</v>
      </c>
      <c r="L441" s="279"/>
      <c r="M441" s="279">
        <v>2</v>
      </c>
      <c r="N441" s="279"/>
      <c r="O441" s="282">
        <v>5</v>
      </c>
    </row>
    <row r="442" spans="1:15" ht="26.25">
      <c r="A442" s="274" t="s">
        <v>1271</v>
      </c>
      <c r="B442" s="275" t="s">
        <v>1272</v>
      </c>
      <c r="C442" s="275" t="s">
        <v>1104</v>
      </c>
      <c r="D442" s="276"/>
      <c r="E442" s="277"/>
      <c r="F442" s="281">
        <f t="shared" si="10"/>
        <v>3</v>
      </c>
      <c r="G442" s="279"/>
      <c r="H442" s="279">
        <v>1</v>
      </c>
      <c r="I442" s="279"/>
      <c r="J442" s="282">
        <v>2</v>
      </c>
      <c r="K442" s="281">
        <f t="shared" si="11"/>
        <v>3</v>
      </c>
      <c r="L442" s="279"/>
      <c r="M442" s="279">
        <v>1</v>
      </c>
      <c r="N442" s="279"/>
      <c r="O442" s="282">
        <v>2</v>
      </c>
    </row>
    <row r="443" spans="1:15" ht="39">
      <c r="A443" s="274" t="s">
        <v>1273</v>
      </c>
      <c r="B443" s="275" t="s">
        <v>1274</v>
      </c>
      <c r="C443" s="275" t="s">
        <v>1241</v>
      </c>
      <c r="D443" s="276"/>
      <c r="E443" s="277"/>
      <c r="F443" s="281">
        <f t="shared" si="10"/>
        <v>2</v>
      </c>
      <c r="G443" s="279"/>
      <c r="H443" s="279"/>
      <c r="I443" s="279"/>
      <c r="J443" s="282">
        <v>2</v>
      </c>
      <c r="K443" s="281">
        <f t="shared" si="11"/>
        <v>2</v>
      </c>
      <c r="L443" s="279"/>
      <c r="M443" s="279"/>
      <c r="N443" s="279"/>
      <c r="O443" s="282">
        <v>2</v>
      </c>
    </row>
    <row r="444" spans="1:15" ht="12.75">
      <c r="A444" s="274" t="s">
        <v>1275</v>
      </c>
      <c r="B444" s="275" t="s">
        <v>1276</v>
      </c>
      <c r="C444" s="275"/>
      <c r="D444" s="276"/>
      <c r="E444" s="277"/>
      <c r="F444" s="281">
        <f t="shared" si="10"/>
        <v>7</v>
      </c>
      <c r="G444" s="279"/>
      <c r="H444" s="279">
        <v>2</v>
      </c>
      <c r="I444" s="279"/>
      <c r="J444" s="282">
        <v>5</v>
      </c>
      <c r="K444" s="281">
        <f t="shared" si="11"/>
        <v>7</v>
      </c>
      <c r="L444" s="279"/>
      <c r="M444" s="279">
        <v>2</v>
      </c>
      <c r="N444" s="279"/>
      <c r="O444" s="282">
        <v>5</v>
      </c>
    </row>
    <row r="445" spans="1:15" ht="39">
      <c r="A445" s="274" t="s">
        <v>1277</v>
      </c>
      <c r="B445" s="275" t="s">
        <v>1278</v>
      </c>
      <c r="C445" s="275"/>
      <c r="D445" s="276"/>
      <c r="E445" s="277"/>
      <c r="F445" s="281">
        <f t="shared" si="10"/>
        <v>1</v>
      </c>
      <c r="G445" s="279"/>
      <c r="H445" s="279"/>
      <c r="I445" s="279"/>
      <c r="J445" s="282">
        <v>1</v>
      </c>
      <c r="K445" s="281">
        <f t="shared" si="11"/>
        <v>1</v>
      </c>
      <c r="L445" s="279"/>
      <c r="M445" s="279"/>
      <c r="N445" s="279"/>
      <c r="O445" s="282">
        <v>1</v>
      </c>
    </row>
    <row r="446" spans="1:15" ht="39">
      <c r="A446" s="274" t="s">
        <v>1279</v>
      </c>
      <c r="B446" s="275" t="s">
        <v>1280</v>
      </c>
      <c r="C446" s="275"/>
      <c r="D446" s="276"/>
      <c r="E446" s="277"/>
      <c r="F446" s="281">
        <f t="shared" si="10"/>
        <v>4</v>
      </c>
      <c r="G446" s="279"/>
      <c r="H446" s="279">
        <v>1</v>
      </c>
      <c r="I446" s="279"/>
      <c r="J446" s="282">
        <v>3</v>
      </c>
      <c r="K446" s="281">
        <f t="shared" si="11"/>
        <v>4</v>
      </c>
      <c r="L446" s="279"/>
      <c r="M446" s="279">
        <v>1</v>
      </c>
      <c r="N446" s="279"/>
      <c r="O446" s="282">
        <v>3</v>
      </c>
    </row>
    <row r="447" spans="1:15" ht="26.25">
      <c r="A447" s="274" t="s">
        <v>1281</v>
      </c>
      <c r="B447" s="275" t="s">
        <v>1282</v>
      </c>
      <c r="C447" s="275"/>
      <c r="D447" s="276"/>
      <c r="E447" s="277"/>
      <c r="F447" s="281">
        <f t="shared" si="10"/>
        <v>10</v>
      </c>
      <c r="G447" s="279"/>
      <c r="H447" s="279">
        <v>3</v>
      </c>
      <c r="I447" s="279"/>
      <c r="J447" s="282">
        <v>7</v>
      </c>
      <c r="K447" s="281">
        <f t="shared" si="11"/>
        <v>10</v>
      </c>
      <c r="L447" s="279"/>
      <c r="M447" s="279">
        <v>3</v>
      </c>
      <c r="N447" s="279"/>
      <c r="O447" s="282">
        <v>7</v>
      </c>
    </row>
    <row r="448" spans="1:15" ht="26.25">
      <c r="A448" s="274" t="s">
        <v>1283</v>
      </c>
      <c r="B448" s="275" t="s">
        <v>1284</v>
      </c>
      <c r="C448" s="275"/>
      <c r="D448" s="276"/>
      <c r="E448" s="277"/>
      <c r="F448" s="281">
        <f t="shared" si="10"/>
        <v>1</v>
      </c>
      <c r="G448" s="279"/>
      <c r="H448" s="279"/>
      <c r="I448" s="279"/>
      <c r="J448" s="282">
        <v>1</v>
      </c>
      <c r="K448" s="281">
        <f t="shared" si="11"/>
        <v>1</v>
      </c>
      <c r="L448" s="279"/>
      <c r="M448" s="279"/>
      <c r="N448" s="279"/>
      <c r="O448" s="282">
        <v>1</v>
      </c>
    </row>
    <row r="449" spans="1:15" ht="26.25">
      <c r="A449" s="274" t="s">
        <v>1285</v>
      </c>
      <c r="B449" s="275" t="s">
        <v>1282</v>
      </c>
      <c r="C449" s="275"/>
      <c r="D449" s="276"/>
      <c r="E449" s="277"/>
      <c r="F449" s="281">
        <f t="shared" si="10"/>
        <v>3</v>
      </c>
      <c r="G449" s="279"/>
      <c r="H449" s="279">
        <v>1</v>
      </c>
      <c r="I449" s="279"/>
      <c r="J449" s="282">
        <v>2</v>
      </c>
      <c r="K449" s="281">
        <f t="shared" si="11"/>
        <v>3</v>
      </c>
      <c r="L449" s="279"/>
      <c r="M449" s="279">
        <v>1</v>
      </c>
      <c r="N449" s="279"/>
      <c r="O449" s="282">
        <v>2</v>
      </c>
    </row>
    <row r="450" spans="1:15" ht="39">
      <c r="A450" s="274" t="s">
        <v>1286</v>
      </c>
      <c r="B450" s="275" t="s">
        <v>1287</v>
      </c>
      <c r="C450" s="275"/>
      <c r="D450" s="276"/>
      <c r="E450" s="277"/>
      <c r="F450" s="281">
        <f t="shared" si="10"/>
        <v>6</v>
      </c>
      <c r="G450" s="279"/>
      <c r="H450" s="279">
        <v>2</v>
      </c>
      <c r="I450" s="279"/>
      <c r="J450" s="282">
        <v>4</v>
      </c>
      <c r="K450" s="281">
        <f t="shared" si="11"/>
        <v>6</v>
      </c>
      <c r="L450" s="279"/>
      <c r="M450" s="279">
        <v>2</v>
      </c>
      <c r="N450" s="279"/>
      <c r="O450" s="282">
        <v>4</v>
      </c>
    </row>
    <row r="451" spans="1:15" ht="39">
      <c r="A451" s="274" t="s">
        <v>1288</v>
      </c>
      <c r="B451" s="275" t="s">
        <v>1289</v>
      </c>
      <c r="C451" s="275"/>
      <c r="D451" s="276"/>
      <c r="E451" s="277"/>
      <c r="F451" s="281">
        <f t="shared" si="10"/>
        <v>1</v>
      </c>
      <c r="G451" s="279"/>
      <c r="H451" s="279"/>
      <c r="I451" s="279"/>
      <c r="J451" s="282">
        <v>1</v>
      </c>
      <c r="K451" s="281">
        <f t="shared" si="11"/>
        <v>1</v>
      </c>
      <c r="L451" s="279"/>
      <c r="M451" s="279"/>
      <c r="N451" s="279"/>
      <c r="O451" s="282">
        <v>1</v>
      </c>
    </row>
    <row r="452" spans="1:15" ht="39">
      <c r="A452" s="274" t="s">
        <v>1290</v>
      </c>
      <c r="B452" s="275" t="s">
        <v>1291</v>
      </c>
      <c r="C452" s="275"/>
      <c r="D452" s="276"/>
      <c r="E452" s="277"/>
      <c r="F452" s="281">
        <f t="shared" si="10"/>
        <v>2</v>
      </c>
      <c r="G452" s="279"/>
      <c r="H452" s="279"/>
      <c r="I452" s="279"/>
      <c r="J452" s="282">
        <v>2</v>
      </c>
      <c r="K452" s="281">
        <f t="shared" si="11"/>
        <v>2</v>
      </c>
      <c r="L452" s="279"/>
      <c r="M452" s="279"/>
      <c r="N452" s="279"/>
      <c r="O452" s="282">
        <v>2</v>
      </c>
    </row>
    <row r="453" spans="1:15" ht="26.25">
      <c r="A453" s="274" t="s">
        <v>1292</v>
      </c>
      <c r="B453" s="275" t="s">
        <v>1293</v>
      </c>
      <c r="C453" s="275"/>
      <c r="D453" s="276"/>
      <c r="E453" s="277"/>
      <c r="F453" s="281">
        <f t="shared" si="10"/>
        <v>5</v>
      </c>
      <c r="G453" s="279"/>
      <c r="H453" s="279">
        <v>2</v>
      </c>
      <c r="I453" s="279"/>
      <c r="J453" s="282">
        <v>3</v>
      </c>
      <c r="K453" s="281">
        <f t="shared" si="11"/>
        <v>5</v>
      </c>
      <c r="L453" s="279"/>
      <c r="M453" s="279">
        <v>2</v>
      </c>
      <c r="N453" s="279"/>
      <c r="O453" s="282">
        <v>3</v>
      </c>
    </row>
    <row r="454" spans="1:15" ht="26.25">
      <c r="A454" s="274" t="s">
        <v>1294</v>
      </c>
      <c r="B454" s="275" t="s">
        <v>1293</v>
      </c>
      <c r="C454" s="275"/>
      <c r="D454" s="276"/>
      <c r="E454" s="277"/>
      <c r="F454" s="281">
        <f t="shared" si="10"/>
        <v>3</v>
      </c>
      <c r="G454" s="279"/>
      <c r="H454" s="279">
        <v>1</v>
      </c>
      <c r="I454" s="279"/>
      <c r="J454" s="282">
        <v>2</v>
      </c>
      <c r="K454" s="281">
        <f t="shared" si="11"/>
        <v>3</v>
      </c>
      <c r="L454" s="279"/>
      <c r="M454" s="279">
        <v>1</v>
      </c>
      <c r="N454" s="279"/>
      <c r="O454" s="282">
        <v>2</v>
      </c>
    </row>
    <row r="455" spans="1:15" ht="26.25">
      <c r="A455" s="274" t="s">
        <v>1295</v>
      </c>
      <c r="B455" s="275" t="s">
        <v>1296</v>
      </c>
      <c r="C455" s="275"/>
      <c r="D455" s="276"/>
      <c r="E455" s="277"/>
      <c r="F455" s="281">
        <f t="shared" si="10"/>
        <v>2</v>
      </c>
      <c r="G455" s="279"/>
      <c r="H455" s="279"/>
      <c r="I455" s="279"/>
      <c r="J455" s="282">
        <v>2</v>
      </c>
      <c r="K455" s="281">
        <f t="shared" si="11"/>
        <v>2</v>
      </c>
      <c r="L455" s="279"/>
      <c r="M455" s="279"/>
      <c r="N455" s="279"/>
      <c r="O455" s="282">
        <v>2</v>
      </c>
    </row>
    <row r="456" spans="1:15" ht="39">
      <c r="A456" s="274" t="s">
        <v>1297</v>
      </c>
      <c r="B456" s="275" t="s">
        <v>1298</v>
      </c>
      <c r="C456" s="275"/>
      <c r="D456" s="276"/>
      <c r="E456" s="277"/>
      <c r="F456" s="281">
        <f t="shared" si="10"/>
        <v>3</v>
      </c>
      <c r="G456" s="279"/>
      <c r="H456" s="279">
        <v>1</v>
      </c>
      <c r="I456" s="279"/>
      <c r="J456" s="282">
        <v>2</v>
      </c>
      <c r="K456" s="281">
        <f t="shared" si="11"/>
        <v>3</v>
      </c>
      <c r="L456" s="279"/>
      <c r="M456" s="279">
        <v>1</v>
      </c>
      <c r="N456" s="279"/>
      <c r="O456" s="282">
        <v>2</v>
      </c>
    </row>
    <row r="457" spans="1:15" ht="26.25">
      <c r="A457" s="274" t="s">
        <v>1299</v>
      </c>
      <c r="B457" s="275" t="s">
        <v>1300</v>
      </c>
      <c r="C457" s="275"/>
      <c r="D457" s="276"/>
      <c r="E457" s="277"/>
      <c r="F457" s="281">
        <f t="shared" si="10"/>
        <v>6</v>
      </c>
      <c r="G457" s="279"/>
      <c r="H457" s="279">
        <v>2</v>
      </c>
      <c r="I457" s="279"/>
      <c r="J457" s="282">
        <v>4</v>
      </c>
      <c r="K457" s="281">
        <f t="shared" si="11"/>
        <v>6</v>
      </c>
      <c r="L457" s="279"/>
      <c r="M457" s="279">
        <v>2</v>
      </c>
      <c r="N457" s="279"/>
      <c r="O457" s="282">
        <v>4</v>
      </c>
    </row>
    <row r="458" spans="1:15" ht="27" thickBot="1">
      <c r="A458" s="283" t="s">
        <v>1301</v>
      </c>
      <c r="B458" s="284" t="s">
        <v>1302</v>
      </c>
      <c r="C458" s="284"/>
      <c r="D458" s="285"/>
      <c r="E458" s="286"/>
      <c r="F458" s="287">
        <f t="shared" si="10"/>
        <v>18</v>
      </c>
      <c r="G458" s="288"/>
      <c r="H458" s="288">
        <v>4</v>
      </c>
      <c r="I458" s="288"/>
      <c r="J458" s="289">
        <v>14</v>
      </c>
      <c r="K458" s="287">
        <f t="shared" si="11"/>
        <v>18</v>
      </c>
      <c r="L458" s="288"/>
      <c r="M458" s="288">
        <v>4</v>
      </c>
      <c r="N458" s="288"/>
      <c r="O458" s="289">
        <v>14</v>
      </c>
    </row>
    <row r="459" spans="1:15" ht="27" thickBot="1">
      <c r="A459" s="290" t="s">
        <v>1714</v>
      </c>
      <c r="B459" s="291"/>
      <c r="C459" s="291"/>
      <c r="D459" s="291"/>
      <c r="E459" s="292"/>
      <c r="F459" s="293">
        <f t="shared" si="10"/>
        <v>800</v>
      </c>
      <c r="G459" s="294">
        <v>0</v>
      </c>
      <c r="H459" s="294">
        <f>SUM(H335:H458)</f>
        <v>200</v>
      </c>
      <c r="I459" s="294">
        <f>SUM(I335:I458)</f>
        <v>171</v>
      </c>
      <c r="J459" s="295">
        <f>SUM(J335:J458)</f>
        <v>429</v>
      </c>
      <c r="K459" s="296">
        <v>800</v>
      </c>
      <c r="L459" s="297">
        <v>0</v>
      </c>
      <c r="M459" s="297">
        <v>64</v>
      </c>
      <c r="N459" s="297">
        <v>170</v>
      </c>
      <c r="O459" s="298">
        <v>566</v>
      </c>
    </row>
    <row r="460" spans="1:15" ht="13.5" thickBot="1">
      <c r="A460" s="299" t="s">
        <v>1305</v>
      </c>
      <c r="B460" s="300"/>
      <c r="C460" s="300"/>
      <c r="D460" s="300"/>
      <c r="E460" s="301"/>
      <c r="F460" s="287"/>
      <c r="G460" s="302"/>
      <c r="H460" s="302"/>
      <c r="I460" s="302"/>
      <c r="J460" s="303"/>
      <c r="K460" s="304"/>
      <c r="L460" s="305"/>
      <c r="M460" s="305"/>
      <c r="N460" s="305"/>
      <c r="O460" s="306"/>
    </row>
    <row r="461" spans="1:15" ht="12.75">
      <c r="A461" s="307" t="s">
        <v>1306</v>
      </c>
      <c r="B461" s="308" t="s">
        <v>810</v>
      </c>
      <c r="C461" s="309">
        <v>53102673179</v>
      </c>
      <c r="D461" s="308"/>
      <c r="E461" s="310"/>
      <c r="F461" s="311">
        <v>6</v>
      </c>
      <c r="G461" s="312"/>
      <c r="H461" s="312">
        <v>4</v>
      </c>
      <c r="I461" s="312"/>
      <c r="J461" s="313">
        <v>2</v>
      </c>
      <c r="K461" s="281">
        <f aca="true" t="shared" si="12" ref="K461:K505">M461+N461+O461</f>
        <v>5</v>
      </c>
      <c r="L461" s="314"/>
      <c r="M461" s="314">
        <v>1</v>
      </c>
      <c r="N461" s="314">
        <v>2</v>
      </c>
      <c r="O461" s="315">
        <v>2</v>
      </c>
    </row>
    <row r="462" spans="1:15" ht="12.75">
      <c r="A462" s="316" t="s">
        <v>1307</v>
      </c>
      <c r="B462" s="308" t="s">
        <v>810</v>
      </c>
      <c r="C462" s="309">
        <v>53196479304</v>
      </c>
      <c r="D462" s="308"/>
      <c r="E462" s="310"/>
      <c r="F462" s="311">
        <v>4</v>
      </c>
      <c r="G462" s="167"/>
      <c r="H462" s="167">
        <v>3</v>
      </c>
      <c r="I462" s="167"/>
      <c r="J462" s="313">
        <v>1</v>
      </c>
      <c r="K462" s="281">
        <f t="shared" si="12"/>
        <v>4</v>
      </c>
      <c r="L462" s="314"/>
      <c r="M462" s="314">
        <v>1</v>
      </c>
      <c r="N462" s="314">
        <v>1</v>
      </c>
      <c r="O462" s="315">
        <v>2</v>
      </c>
    </row>
    <row r="463" spans="1:15" ht="12.75">
      <c r="A463" s="316" t="s">
        <v>1308</v>
      </c>
      <c r="B463" s="308" t="s">
        <v>774</v>
      </c>
      <c r="C463" s="309">
        <v>510010084</v>
      </c>
      <c r="D463" s="308"/>
      <c r="E463" s="310"/>
      <c r="F463" s="311">
        <v>3</v>
      </c>
      <c r="G463" s="167"/>
      <c r="H463" s="167">
        <v>2</v>
      </c>
      <c r="I463" s="167"/>
      <c r="J463" s="313">
        <v>1</v>
      </c>
      <c r="K463" s="281">
        <f>M463+N463+O463</f>
        <v>3</v>
      </c>
      <c r="L463" s="314"/>
      <c r="M463" s="314">
        <v>1</v>
      </c>
      <c r="N463" s="314">
        <v>1</v>
      </c>
      <c r="O463" s="315">
        <v>1</v>
      </c>
    </row>
    <row r="464" spans="1:15" ht="24">
      <c r="A464" s="316" t="s">
        <v>1309</v>
      </c>
      <c r="B464" s="308" t="s">
        <v>1310</v>
      </c>
      <c r="C464" s="309">
        <v>50500202663</v>
      </c>
      <c r="D464" s="308"/>
      <c r="E464" s="310"/>
      <c r="F464" s="311">
        <v>6</v>
      </c>
      <c r="G464" s="167"/>
      <c r="H464" s="167">
        <v>4</v>
      </c>
      <c r="I464" s="167">
        <v>1</v>
      </c>
      <c r="J464" s="313">
        <v>1</v>
      </c>
      <c r="K464" s="281">
        <f t="shared" si="12"/>
        <v>6</v>
      </c>
      <c r="L464" s="314"/>
      <c r="M464" s="314">
        <v>1</v>
      </c>
      <c r="N464" s="314">
        <v>2</v>
      </c>
      <c r="O464" s="315">
        <v>3</v>
      </c>
    </row>
    <row r="465" spans="1:15" ht="12.75">
      <c r="A465" s="316" t="s">
        <v>1311</v>
      </c>
      <c r="B465" s="308" t="s">
        <v>1312</v>
      </c>
      <c r="C465" s="309">
        <v>503007316</v>
      </c>
      <c r="D465" s="308"/>
      <c r="E465" s="310"/>
      <c r="F465" s="311">
        <v>5</v>
      </c>
      <c r="G465" s="167"/>
      <c r="H465" s="167">
        <v>3</v>
      </c>
      <c r="I465" s="167">
        <v>1</v>
      </c>
      <c r="J465" s="313">
        <v>1</v>
      </c>
      <c r="K465" s="281">
        <f t="shared" si="12"/>
        <v>5</v>
      </c>
      <c r="L465" s="314"/>
      <c r="M465" s="314">
        <v>1</v>
      </c>
      <c r="N465" s="314">
        <v>2</v>
      </c>
      <c r="O465" s="315">
        <v>2</v>
      </c>
    </row>
    <row r="466" spans="1:15" ht="12.75">
      <c r="A466" s="316" t="s">
        <v>1313</v>
      </c>
      <c r="B466" s="308" t="s">
        <v>787</v>
      </c>
      <c r="C466" s="309">
        <v>536006075</v>
      </c>
      <c r="D466" s="308"/>
      <c r="E466" s="310"/>
      <c r="F466" s="311">
        <v>6</v>
      </c>
      <c r="G466" s="167"/>
      <c r="H466" s="167">
        <v>4</v>
      </c>
      <c r="I466" s="167">
        <v>1</v>
      </c>
      <c r="J466" s="313">
        <v>1</v>
      </c>
      <c r="K466" s="281">
        <f t="shared" si="12"/>
        <v>6</v>
      </c>
      <c r="L466" s="314"/>
      <c r="M466" s="314">
        <v>1</v>
      </c>
      <c r="N466" s="314">
        <v>2</v>
      </c>
      <c r="O466" s="315">
        <v>3</v>
      </c>
    </row>
    <row r="467" spans="1:15" ht="12.75">
      <c r="A467" s="316" t="s">
        <v>1314</v>
      </c>
      <c r="B467" s="308" t="s">
        <v>1315</v>
      </c>
      <c r="C467" s="309">
        <v>521007414</v>
      </c>
      <c r="D467" s="308"/>
      <c r="E467" s="310"/>
      <c r="F467" s="311">
        <v>7</v>
      </c>
      <c r="G467" s="167"/>
      <c r="H467" s="167">
        <v>4</v>
      </c>
      <c r="I467" s="167">
        <v>1</v>
      </c>
      <c r="J467" s="313">
        <v>2</v>
      </c>
      <c r="K467" s="281">
        <f t="shared" si="12"/>
        <v>7</v>
      </c>
      <c r="L467" s="314"/>
      <c r="M467" s="314">
        <v>1</v>
      </c>
      <c r="N467" s="314">
        <v>3</v>
      </c>
      <c r="O467" s="315">
        <v>3</v>
      </c>
    </row>
    <row r="468" spans="1:15" ht="12.75">
      <c r="A468" s="316" t="s">
        <v>1316</v>
      </c>
      <c r="B468" s="308" t="s">
        <v>777</v>
      </c>
      <c r="C468" s="309">
        <v>510000544</v>
      </c>
      <c r="D468" s="308"/>
      <c r="E468" s="310"/>
      <c r="F468" s="311">
        <v>10</v>
      </c>
      <c r="G468" s="167"/>
      <c r="H468" s="167">
        <v>6</v>
      </c>
      <c r="I468" s="167">
        <v>2</v>
      </c>
      <c r="J468" s="313">
        <v>2</v>
      </c>
      <c r="K468" s="281">
        <f t="shared" si="12"/>
        <v>10</v>
      </c>
      <c r="L468" s="314"/>
      <c r="M468" s="314">
        <v>4</v>
      </c>
      <c r="N468" s="314">
        <v>4</v>
      </c>
      <c r="O468" s="315">
        <v>2</v>
      </c>
    </row>
    <row r="469" spans="1:15" ht="12.75">
      <c r="A469" s="316" t="s">
        <v>1317</v>
      </c>
      <c r="B469" s="308" t="s">
        <v>774</v>
      </c>
      <c r="C469" s="309">
        <v>508005753</v>
      </c>
      <c r="D469" s="308"/>
      <c r="E469" s="310"/>
      <c r="F469" s="311">
        <v>5</v>
      </c>
      <c r="G469" s="167"/>
      <c r="H469" s="167">
        <v>3</v>
      </c>
      <c r="I469" s="167">
        <v>1</v>
      </c>
      <c r="J469" s="313">
        <v>1</v>
      </c>
      <c r="K469" s="281">
        <f t="shared" si="12"/>
        <v>5</v>
      </c>
      <c r="L469" s="314"/>
      <c r="M469" s="314">
        <v>2</v>
      </c>
      <c r="N469" s="314">
        <v>2</v>
      </c>
      <c r="O469" s="315">
        <v>1</v>
      </c>
    </row>
    <row r="470" spans="1:15" ht="24">
      <c r="A470" s="316" t="s">
        <v>1318</v>
      </c>
      <c r="B470" s="308" t="s">
        <v>787</v>
      </c>
      <c r="C470" s="309">
        <v>536002419</v>
      </c>
      <c r="D470" s="308"/>
      <c r="E470" s="310"/>
      <c r="F470" s="311">
        <v>3</v>
      </c>
      <c r="G470" s="167"/>
      <c r="H470" s="167">
        <v>2</v>
      </c>
      <c r="I470" s="167"/>
      <c r="J470" s="313">
        <v>1</v>
      </c>
      <c r="K470" s="281">
        <f t="shared" si="12"/>
        <v>3</v>
      </c>
      <c r="L470" s="314"/>
      <c r="M470" s="314">
        <v>1</v>
      </c>
      <c r="N470" s="314">
        <v>1</v>
      </c>
      <c r="O470" s="315">
        <v>1</v>
      </c>
    </row>
    <row r="471" spans="1:15" ht="12.75">
      <c r="A471" s="316" t="s">
        <v>1319</v>
      </c>
      <c r="B471" s="308" t="s">
        <v>810</v>
      </c>
      <c r="C471" s="309">
        <v>53102966464</v>
      </c>
      <c r="D471" s="308"/>
      <c r="E471" s="310"/>
      <c r="F471" s="311">
        <v>5</v>
      </c>
      <c r="G471" s="167"/>
      <c r="H471" s="167">
        <v>3</v>
      </c>
      <c r="I471" s="167">
        <v>1</v>
      </c>
      <c r="J471" s="313">
        <v>1</v>
      </c>
      <c r="K471" s="281">
        <f t="shared" si="12"/>
        <v>15</v>
      </c>
      <c r="L471" s="314"/>
      <c r="M471" s="314">
        <v>12</v>
      </c>
      <c r="N471" s="314">
        <v>2</v>
      </c>
      <c r="O471" s="315">
        <v>1</v>
      </c>
    </row>
    <row r="472" spans="1:15" ht="12.75">
      <c r="A472" s="316" t="s">
        <v>1320</v>
      </c>
      <c r="B472" s="308" t="s">
        <v>955</v>
      </c>
      <c r="C472" s="309">
        <v>547000124</v>
      </c>
      <c r="D472" s="308"/>
      <c r="E472" s="310"/>
      <c r="F472" s="311">
        <v>10</v>
      </c>
      <c r="G472" s="167"/>
      <c r="H472" s="167">
        <v>6</v>
      </c>
      <c r="I472" s="167">
        <v>2</v>
      </c>
      <c r="J472" s="313">
        <v>2</v>
      </c>
      <c r="K472" s="281">
        <f t="shared" si="12"/>
        <v>10</v>
      </c>
      <c r="L472" s="314"/>
      <c r="M472" s="314">
        <v>4</v>
      </c>
      <c r="N472" s="314">
        <v>4</v>
      </c>
      <c r="O472" s="315">
        <v>2</v>
      </c>
    </row>
    <row r="473" spans="1:15" ht="12.75">
      <c r="A473" s="316" t="s">
        <v>1321</v>
      </c>
      <c r="B473" s="308" t="s">
        <v>810</v>
      </c>
      <c r="C473" s="309">
        <v>531010712</v>
      </c>
      <c r="D473" s="308"/>
      <c r="E473" s="310"/>
      <c r="F473" s="311">
        <v>3</v>
      </c>
      <c r="G473" s="167"/>
      <c r="H473" s="167">
        <v>2</v>
      </c>
      <c r="I473" s="167">
        <v>1</v>
      </c>
      <c r="J473" s="313"/>
      <c r="K473" s="281">
        <f t="shared" si="12"/>
        <v>3</v>
      </c>
      <c r="L473" s="314"/>
      <c r="M473" s="314">
        <v>2</v>
      </c>
      <c r="N473" s="314">
        <v>1</v>
      </c>
      <c r="O473" s="315"/>
    </row>
    <row r="474" spans="1:15" ht="12.75">
      <c r="A474" s="316" t="s">
        <v>1011</v>
      </c>
      <c r="B474" s="308" t="s">
        <v>955</v>
      </c>
      <c r="C474" s="309">
        <v>517004241</v>
      </c>
      <c r="D474" s="308"/>
      <c r="E474" s="310"/>
      <c r="F474" s="311">
        <v>14</v>
      </c>
      <c r="G474" s="167"/>
      <c r="H474" s="167">
        <v>8</v>
      </c>
      <c r="I474" s="167">
        <v>3</v>
      </c>
      <c r="J474" s="313">
        <v>3</v>
      </c>
      <c r="K474" s="281">
        <f t="shared" si="12"/>
        <v>17</v>
      </c>
      <c r="L474" s="314"/>
      <c r="M474" s="314">
        <v>8</v>
      </c>
      <c r="N474" s="314">
        <v>6</v>
      </c>
      <c r="O474" s="315">
        <v>3</v>
      </c>
    </row>
    <row r="475" spans="1:15" ht="12.75">
      <c r="A475" s="316" t="s">
        <v>1322</v>
      </c>
      <c r="B475" s="308" t="s">
        <v>1310</v>
      </c>
      <c r="C475" s="309">
        <v>517005580</v>
      </c>
      <c r="D475" s="308"/>
      <c r="E475" s="310"/>
      <c r="F475" s="311">
        <v>5</v>
      </c>
      <c r="G475" s="167"/>
      <c r="H475" s="167">
        <v>3</v>
      </c>
      <c r="I475" s="167">
        <v>1</v>
      </c>
      <c r="J475" s="313">
        <v>1</v>
      </c>
      <c r="K475" s="281">
        <f t="shared" si="12"/>
        <v>6</v>
      </c>
      <c r="L475" s="314"/>
      <c r="M475" s="314">
        <v>3</v>
      </c>
      <c r="N475" s="314">
        <v>2</v>
      </c>
      <c r="O475" s="315">
        <v>1</v>
      </c>
    </row>
    <row r="476" spans="1:15" ht="12.75">
      <c r="A476" s="316" t="s">
        <v>1323</v>
      </c>
      <c r="B476" s="308" t="s">
        <v>787</v>
      </c>
      <c r="C476" s="309">
        <v>536011445</v>
      </c>
      <c r="D476" s="308"/>
      <c r="E476" s="310"/>
      <c r="F476" s="311">
        <v>5</v>
      </c>
      <c r="G476" s="167"/>
      <c r="H476" s="167">
        <v>3</v>
      </c>
      <c r="I476" s="167">
        <v>1</v>
      </c>
      <c r="J476" s="313">
        <v>1</v>
      </c>
      <c r="K476" s="281">
        <f t="shared" si="12"/>
        <v>6</v>
      </c>
      <c r="L476" s="314"/>
      <c r="M476" s="314">
        <v>3</v>
      </c>
      <c r="N476" s="314">
        <v>2</v>
      </c>
      <c r="O476" s="315">
        <v>1</v>
      </c>
    </row>
    <row r="477" spans="1:15" ht="12.75">
      <c r="A477" s="316" t="s">
        <v>1324</v>
      </c>
      <c r="B477" s="308" t="s">
        <v>955</v>
      </c>
      <c r="C477" s="309">
        <v>517001804</v>
      </c>
      <c r="D477" s="308"/>
      <c r="E477" s="310"/>
      <c r="F477" s="311">
        <v>6</v>
      </c>
      <c r="G477" s="167"/>
      <c r="H477" s="167">
        <v>4</v>
      </c>
      <c r="I477" s="167">
        <v>1</v>
      </c>
      <c r="J477" s="313">
        <v>1</v>
      </c>
      <c r="K477" s="281">
        <f t="shared" si="12"/>
        <v>7</v>
      </c>
      <c r="L477" s="314"/>
      <c r="M477" s="314">
        <v>4</v>
      </c>
      <c r="N477" s="314">
        <v>2</v>
      </c>
      <c r="O477" s="315">
        <v>1</v>
      </c>
    </row>
    <row r="478" spans="1:15" ht="12.75">
      <c r="A478" s="316" t="s">
        <v>1325</v>
      </c>
      <c r="B478" s="308" t="s">
        <v>782</v>
      </c>
      <c r="C478" s="309">
        <v>516003453</v>
      </c>
      <c r="D478" s="308"/>
      <c r="E478" s="310"/>
      <c r="F478" s="311">
        <v>9</v>
      </c>
      <c r="G478" s="167"/>
      <c r="H478" s="167">
        <v>6</v>
      </c>
      <c r="I478" s="167">
        <v>1</v>
      </c>
      <c r="J478" s="313">
        <v>2</v>
      </c>
      <c r="K478" s="281">
        <f t="shared" si="12"/>
        <v>11</v>
      </c>
      <c r="L478" s="314"/>
      <c r="M478" s="314">
        <v>6</v>
      </c>
      <c r="N478" s="314">
        <v>3</v>
      </c>
      <c r="O478" s="315">
        <v>2</v>
      </c>
    </row>
    <row r="479" spans="1:15" ht="12.75">
      <c r="A479" s="316" t="s">
        <v>1326</v>
      </c>
      <c r="B479" s="308" t="s">
        <v>955</v>
      </c>
      <c r="C479" s="309">
        <v>54702235651</v>
      </c>
      <c r="D479" s="308"/>
      <c r="E479" s="310"/>
      <c r="F479" s="311">
        <v>4</v>
      </c>
      <c r="G479" s="167"/>
      <c r="H479" s="167">
        <v>3</v>
      </c>
      <c r="I479" s="167"/>
      <c r="J479" s="313">
        <v>1</v>
      </c>
      <c r="K479" s="281">
        <f t="shared" si="12"/>
        <v>5</v>
      </c>
      <c r="L479" s="314"/>
      <c r="M479" s="314">
        <v>3</v>
      </c>
      <c r="N479" s="314">
        <v>1</v>
      </c>
      <c r="O479" s="315">
        <v>1</v>
      </c>
    </row>
    <row r="480" spans="1:15" ht="12.75">
      <c r="A480" s="316" t="s">
        <v>1327</v>
      </c>
      <c r="B480" s="308" t="s">
        <v>955</v>
      </c>
      <c r="C480" s="309">
        <v>517002639</v>
      </c>
      <c r="D480" s="308"/>
      <c r="E480" s="310"/>
      <c r="F480" s="311">
        <v>8</v>
      </c>
      <c r="G480" s="167"/>
      <c r="H480" s="167">
        <v>5</v>
      </c>
      <c r="I480" s="167">
        <v>1</v>
      </c>
      <c r="J480" s="313">
        <v>2</v>
      </c>
      <c r="K480" s="281">
        <f>M480+N480+O480</f>
        <v>9</v>
      </c>
      <c r="L480" s="314"/>
      <c r="M480" s="314">
        <v>4</v>
      </c>
      <c r="N480" s="314">
        <v>3</v>
      </c>
      <c r="O480" s="315">
        <v>2</v>
      </c>
    </row>
    <row r="481" spans="1:15" ht="12.75">
      <c r="A481" s="316" t="s">
        <v>1328</v>
      </c>
      <c r="B481" s="308" t="s">
        <v>1329</v>
      </c>
      <c r="C481" s="309">
        <v>50502691723</v>
      </c>
      <c r="D481" s="308"/>
      <c r="E481" s="310"/>
      <c r="F481" s="311">
        <v>7</v>
      </c>
      <c r="G481" s="167"/>
      <c r="H481" s="167">
        <v>5</v>
      </c>
      <c r="I481" s="317">
        <v>1</v>
      </c>
      <c r="J481" s="167">
        <v>1</v>
      </c>
      <c r="K481" s="281">
        <f t="shared" si="12"/>
        <v>5</v>
      </c>
      <c r="L481" s="314"/>
      <c r="M481" s="314">
        <v>1</v>
      </c>
      <c r="N481" s="314">
        <v>2</v>
      </c>
      <c r="O481" s="315">
        <v>2</v>
      </c>
    </row>
    <row r="482" spans="1:15" ht="12.75">
      <c r="A482" s="316" t="s">
        <v>1330</v>
      </c>
      <c r="B482" s="308" t="s">
        <v>1310</v>
      </c>
      <c r="C482" s="309">
        <v>50500342830</v>
      </c>
      <c r="D482" s="308"/>
      <c r="E482" s="310"/>
      <c r="F482" s="311">
        <v>6</v>
      </c>
      <c r="G482" s="167"/>
      <c r="H482" s="167">
        <v>4</v>
      </c>
      <c r="I482" s="317">
        <v>1</v>
      </c>
      <c r="J482" s="167">
        <v>1</v>
      </c>
      <c r="K482" s="281">
        <f t="shared" si="12"/>
        <v>5</v>
      </c>
      <c r="L482" s="314"/>
      <c r="M482" s="314">
        <v>1</v>
      </c>
      <c r="N482" s="314">
        <v>2</v>
      </c>
      <c r="O482" s="315">
        <v>2</v>
      </c>
    </row>
    <row r="483" spans="1:15" ht="24">
      <c r="A483" s="316" t="s">
        <v>1331</v>
      </c>
      <c r="B483" s="308" t="s">
        <v>955</v>
      </c>
      <c r="C483" s="309">
        <v>52102706055</v>
      </c>
      <c r="D483" s="308"/>
      <c r="E483" s="310"/>
      <c r="F483" s="311">
        <v>7</v>
      </c>
      <c r="G483" s="167"/>
      <c r="H483" s="167">
        <v>5</v>
      </c>
      <c r="I483" s="317">
        <v>1</v>
      </c>
      <c r="J483" s="167">
        <v>1</v>
      </c>
      <c r="K483" s="281">
        <f t="shared" si="12"/>
        <v>6</v>
      </c>
      <c r="L483" s="314"/>
      <c r="M483" s="314">
        <v>2</v>
      </c>
      <c r="N483" s="314">
        <v>2</v>
      </c>
      <c r="O483" s="315">
        <v>2</v>
      </c>
    </row>
    <row r="484" spans="1:15" ht="12.75">
      <c r="A484" s="316" t="s">
        <v>1332</v>
      </c>
      <c r="B484" s="308" t="s">
        <v>1333</v>
      </c>
      <c r="C484" s="309">
        <v>53201310017</v>
      </c>
      <c r="D484" s="308"/>
      <c r="E484" s="310"/>
      <c r="F484" s="311">
        <v>8</v>
      </c>
      <c r="G484" s="167"/>
      <c r="H484" s="167">
        <v>5</v>
      </c>
      <c r="I484" s="317">
        <v>1</v>
      </c>
      <c r="J484" s="167">
        <v>2</v>
      </c>
      <c r="K484" s="281">
        <f t="shared" si="12"/>
        <v>7</v>
      </c>
      <c r="L484" s="314"/>
      <c r="M484" s="314">
        <v>2</v>
      </c>
      <c r="N484" s="314">
        <v>3</v>
      </c>
      <c r="O484" s="315">
        <v>2</v>
      </c>
    </row>
    <row r="485" spans="1:15" ht="12.75">
      <c r="A485" s="316" t="s">
        <v>1334</v>
      </c>
      <c r="B485" s="308" t="s">
        <v>777</v>
      </c>
      <c r="C485" s="309">
        <v>510008198</v>
      </c>
      <c r="D485" s="308"/>
      <c r="E485" s="310"/>
      <c r="F485" s="311">
        <v>6</v>
      </c>
      <c r="G485" s="167"/>
      <c r="H485" s="167">
        <v>4</v>
      </c>
      <c r="I485" s="317">
        <v>1</v>
      </c>
      <c r="J485" s="167">
        <v>1</v>
      </c>
      <c r="K485" s="281">
        <f t="shared" si="12"/>
        <v>5</v>
      </c>
      <c r="L485" s="314"/>
      <c r="M485" s="314">
        <v>2</v>
      </c>
      <c r="N485" s="314">
        <v>2</v>
      </c>
      <c r="O485" s="315">
        <v>1</v>
      </c>
    </row>
    <row r="486" spans="1:15" ht="12.75">
      <c r="A486" s="316" t="s">
        <v>1335</v>
      </c>
      <c r="B486" s="308" t="s">
        <v>955</v>
      </c>
      <c r="C486" s="309">
        <v>517007771</v>
      </c>
      <c r="D486" s="308"/>
      <c r="E486" s="310"/>
      <c r="F486" s="311">
        <v>7</v>
      </c>
      <c r="G486" s="167"/>
      <c r="H486" s="167">
        <v>4</v>
      </c>
      <c r="I486" s="317">
        <v>1</v>
      </c>
      <c r="J486" s="167">
        <v>2</v>
      </c>
      <c r="K486" s="281">
        <f t="shared" si="12"/>
        <v>6</v>
      </c>
      <c r="L486" s="314"/>
      <c r="M486" s="314">
        <v>2</v>
      </c>
      <c r="N486" s="314">
        <v>3</v>
      </c>
      <c r="O486" s="315">
        <v>1</v>
      </c>
    </row>
    <row r="487" spans="1:15" ht="12.75">
      <c r="A487" s="316" t="s">
        <v>1336</v>
      </c>
      <c r="B487" s="308" t="s">
        <v>780</v>
      </c>
      <c r="C487" s="309">
        <v>534032231</v>
      </c>
      <c r="D487" s="308"/>
      <c r="E487" s="310"/>
      <c r="F487" s="311">
        <v>5</v>
      </c>
      <c r="G487" s="167"/>
      <c r="H487" s="167">
        <v>3</v>
      </c>
      <c r="I487" s="317">
        <v>1</v>
      </c>
      <c r="J487" s="167">
        <v>1</v>
      </c>
      <c r="K487" s="281">
        <f t="shared" si="12"/>
        <v>4</v>
      </c>
      <c r="L487" s="314"/>
      <c r="M487" s="314">
        <v>1</v>
      </c>
      <c r="N487" s="314">
        <v>2</v>
      </c>
      <c r="O487" s="315">
        <v>1</v>
      </c>
    </row>
    <row r="488" spans="1:15" ht="12.75">
      <c r="A488" s="316" t="s">
        <v>1337</v>
      </c>
      <c r="B488" s="308" t="s">
        <v>1338</v>
      </c>
      <c r="C488" s="309">
        <v>520002332</v>
      </c>
      <c r="D488" s="308"/>
      <c r="E488" s="310"/>
      <c r="F488" s="311">
        <v>5</v>
      </c>
      <c r="G488" s="167"/>
      <c r="H488" s="167">
        <v>3</v>
      </c>
      <c r="I488" s="317">
        <v>1</v>
      </c>
      <c r="J488" s="167">
        <v>1</v>
      </c>
      <c r="K488" s="281">
        <f t="shared" si="12"/>
        <v>4</v>
      </c>
      <c r="L488" s="314"/>
      <c r="M488" s="314">
        <v>1</v>
      </c>
      <c r="N488" s="314">
        <v>2</v>
      </c>
      <c r="O488" s="315">
        <v>1</v>
      </c>
    </row>
    <row r="489" spans="1:15" ht="12.75">
      <c r="A489" s="316" t="s">
        <v>1339</v>
      </c>
      <c r="B489" s="308" t="s">
        <v>1310</v>
      </c>
      <c r="C489" s="309">
        <v>505054738</v>
      </c>
      <c r="D489" s="308"/>
      <c r="E489" s="310"/>
      <c r="F489" s="311">
        <v>7</v>
      </c>
      <c r="G489" s="167"/>
      <c r="H489" s="167">
        <v>5</v>
      </c>
      <c r="I489" s="317">
        <v>1</v>
      </c>
      <c r="J489" s="167">
        <v>1</v>
      </c>
      <c r="K489" s="281">
        <f t="shared" si="12"/>
        <v>6</v>
      </c>
      <c r="L489" s="314"/>
      <c r="M489" s="314">
        <v>2</v>
      </c>
      <c r="N489" s="314">
        <v>2</v>
      </c>
      <c r="O489" s="315">
        <v>2</v>
      </c>
    </row>
    <row r="490" spans="1:15" ht="12.75">
      <c r="A490" s="316" t="s">
        <v>1340</v>
      </c>
      <c r="B490" s="308" t="s">
        <v>810</v>
      </c>
      <c r="C490" s="309">
        <v>531002711</v>
      </c>
      <c r="D490" s="308"/>
      <c r="E490" s="310"/>
      <c r="F490" s="311">
        <v>5</v>
      </c>
      <c r="G490" s="167"/>
      <c r="H490" s="167">
        <v>3</v>
      </c>
      <c r="I490" s="317">
        <v>1</v>
      </c>
      <c r="J490" s="167">
        <v>1</v>
      </c>
      <c r="K490" s="281">
        <f t="shared" si="12"/>
        <v>4</v>
      </c>
      <c r="L490" s="314"/>
      <c r="M490" s="314">
        <v>1</v>
      </c>
      <c r="N490" s="314">
        <v>2</v>
      </c>
      <c r="O490" s="315">
        <v>1</v>
      </c>
    </row>
    <row r="491" spans="1:15" ht="12.75">
      <c r="A491" s="316" t="s">
        <v>1341</v>
      </c>
      <c r="B491" s="308" t="s">
        <v>810</v>
      </c>
      <c r="C491" s="309">
        <v>531005021</v>
      </c>
      <c r="D491" s="308"/>
      <c r="E491" s="310"/>
      <c r="F491" s="311">
        <v>8</v>
      </c>
      <c r="G491" s="167"/>
      <c r="H491" s="167">
        <v>5</v>
      </c>
      <c r="I491" s="317">
        <v>1</v>
      </c>
      <c r="J491" s="167">
        <v>2</v>
      </c>
      <c r="K491" s="281">
        <f t="shared" si="12"/>
        <v>7</v>
      </c>
      <c r="L491" s="314"/>
      <c r="M491" s="314">
        <v>2</v>
      </c>
      <c r="N491" s="314">
        <v>3</v>
      </c>
      <c r="O491" s="315">
        <v>2</v>
      </c>
    </row>
    <row r="492" spans="1:15" ht="12.75">
      <c r="A492" s="316" t="s">
        <v>1342</v>
      </c>
      <c r="B492" s="308" t="s">
        <v>810</v>
      </c>
      <c r="C492" s="309">
        <v>531011314</v>
      </c>
      <c r="D492" s="308"/>
      <c r="E492" s="310"/>
      <c r="F492" s="311">
        <v>7</v>
      </c>
      <c r="G492" s="167"/>
      <c r="H492" s="167">
        <v>5</v>
      </c>
      <c r="I492" s="317">
        <v>1</v>
      </c>
      <c r="J492" s="167">
        <v>1</v>
      </c>
      <c r="K492" s="281">
        <f t="shared" si="12"/>
        <v>7</v>
      </c>
      <c r="L492" s="314"/>
      <c r="M492" s="314">
        <v>4</v>
      </c>
      <c r="N492" s="314">
        <v>2</v>
      </c>
      <c r="O492" s="315">
        <v>1</v>
      </c>
    </row>
    <row r="493" spans="1:15" ht="12.75">
      <c r="A493" s="316" t="s">
        <v>1343</v>
      </c>
      <c r="B493" s="308" t="s">
        <v>1338</v>
      </c>
      <c r="C493" s="309">
        <v>54500401867</v>
      </c>
      <c r="D493" s="308"/>
      <c r="E493" s="310"/>
      <c r="F493" s="311">
        <v>9</v>
      </c>
      <c r="G493" s="167"/>
      <c r="H493" s="167">
        <v>6</v>
      </c>
      <c r="I493" s="317">
        <v>1</v>
      </c>
      <c r="J493" s="167">
        <v>2</v>
      </c>
      <c r="K493" s="281">
        <f t="shared" si="12"/>
        <v>10</v>
      </c>
      <c r="L493" s="314"/>
      <c r="M493" s="314">
        <v>5</v>
      </c>
      <c r="N493" s="314">
        <v>3</v>
      </c>
      <c r="O493" s="315">
        <v>2</v>
      </c>
    </row>
    <row r="494" spans="1:15" ht="12.75">
      <c r="A494" s="316" t="s">
        <v>1344</v>
      </c>
      <c r="B494" s="308" t="s">
        <v>777</v>
      </c>
      <c r="C494" s="309">
        <v>54269554004</v>
      </c>
      <c r="D494" s="308"/>
      <c r="E494" s="310"/>
      <c r="F494" s="311">
        <v>6</v>
      </c>
      <c r="G494" s="167"/>
      <c r="H494" s="167">
        <v>4</v>
      </c>
      <c r="I494" s="317">
        <v>1</v>
      </c>
      <c r="J494" s="167">
        <v>1</v>
      </c>
      <c r="K494" s="281">
        <f t="shared" si="12"/>
        <v>6</v>
      </c>
      <c r="L494" s="314"/>
      <c r="M494" s="314">
        <v>3</v>
      </c>
      <c r="N494" s="314">
        <v>2</v>
      </c>
      <c r="O494" s="315">
        <v>1</v>
      </c>
    </row>
    <row r="495" spans="1:15" ht="24">
      <c r="A495" s="316" t="s">
        <v>1345</v>
      </c>
      <c r="B495" s="308" t="s">
        <v>777</v>
      </c>
      <c r="C495" s="309">
        <v>510000706</v>
      </c>
      <c r="D495" s="308"/>
      <c r="E495" s="310"/>
      <c r="F495" s="311">
        <v>3</v>
      </c>
      <c r="G495" s="167"/>
      <c r="H495" s="167">
        <v>2</v>
      </c>
      <c r="I495" s="317">
        <v>1</v>
      </c>
      <c r="J495" s="167"/>
      <c r="K495" s="281">
        <f t="shared" si="12"/>
        <v>3</v>
      </c>
      <c r="L495" s="314"/>
      <c r="M495" s="314">
        <v>1</v>
      </c>
      <c r="N495" s="314">
        <v>1</v>
      </c>
      <c r="O495" s="315">
        <v>1</v>
      </c>
    </row>
    <row r="496" spans="1:15" ht="12.75">
      <c r="A496" s="316" t="s">
        <v>1346</v>
      </c>
      <c r="B496" s="308" t="s">
        <v>777</v>
      </c>
      <c r="C496" s="309">
        <v>510001210</v>
      </c>
      <c r="D496" s="308"/>
      <c r="E496" s="310"/>
      <c r="F496" s="311">
        <v>6</v>
      </c>
      <c r="G496" s="167"/>
      <c r="H496" s="167">
        <v>4</v>
      </c>
      <c r="I496" s="317">
        <v>1</v>
      </c>
      <c r="J496" s="167">
        <v>1</v>
      </c>
      <c r="K496" s="281">
        <f t="shared" si="12"/>
        <v>6</v>
      </c>
      <c r="L496" s="314"/>
      <c r="M496" s="314">
        <v>3</v>
      </c>
      <c r="N496" s="314">
        <v>2</v>
      </c>
      <c r="O496" s="315">
        <v>1</v>
      </c>
    </row>
    <row r="497" spans="1:15" ht="12.75">
      <c r="A497" s="316" t="s">
        <v>1347</v>
      </c>
      <c r="B497" s="308" t="s">
        <v>810</v>
      </c>
      <c r="C497" s="309">
        <v>53102352023</v>
      </c>
      <c r="D497" s="308"/>
      <c r="E497" s="310"/>
      <c r="F497" s="311">
        <v>6</v>
      </c>
      <c r="G497" s="167"/>
      <c r="H497" s="167">
        <v>4</v>
      </c>
      <c r="I497" s="317">
        <v>1</v>
      </c>
      <c r="J497" s="167">
        <v>1</v>
      </c>
      <c r="K497" s="281">
        <f t="shared" si="12"/>
        <v>6</v>
      </c>
      <c r="L497" s="314"/>
      <c r="M497" s="314">
        <v>3</v>
      </c>
      <c r="N497" s="314">
        <v>2</v>
      </c>
      <c r="O497" s="315">
        <v>1</v>
      </c>
    </row>
    <row r="498" spans="1:15" ht="12.75">
      <c r="A498" s="316" t="s">
        <v>1348</v>
      </c>
      <c r="B498" s="308" t="s">
        <v>810</v>
      </c>
      <c r="C498" s="309">
        <v>9105004400</v>
      </c>
      <c r="D498" s="308"/>
      <c r="E498" s="310"/>
      <c r="F498" s="311">
        <v>6</v>
      </c>
      <c r="G498" s="167"/>
      <c r="H498" s="167">
        <v>4</v>
      </c>
      <c r="I498" s="317">
        <v>1</v>
      </c>
      <c r="J498" s="167">
        <v>1</v>
      </c>
      <c r="K498" s="281">
        <f t="shared" si="12"/>
        <v>6</v>
      </c>
      <c r="L498" s="314"/>
      <c r="M498" s="314">
        <v>3</v>
      </c>
      <c r="N498" s="314">
        <v>2</v>
      </c>
      <c r="O498" s="315">
        <v>1</v>
      </c>
    </row>
    <row r="499" spans="1:15" ht="12.75">
      <c r="A499" s="316" t="s">
        <v>1349</v>
      </c>
      <c r="B499" s="318" t="s">
        <v>1310</v>
      </c>
      <c r="C499" s="319">
        <v>505010402</v>
      </c>
      <c r="D499" s="318"/>
      <c r="E499" s="320"/>
      <c r="F499" s="311">
        <v>8</v>
      </c>
      <c r="G499" s="167"/>
      <c r="H499" s="167">
        <v>5</v>
      </c>
      <c r="I499" s="317">
        <v>1</v>
      </c>
      <c r="J499" s="167">
        <v>2</v>
      </c>
      <c r="K499" s="278">
        <f t="shared" si="12"/>
        <v>9</v>
      </c>
      <c r="L499" s="279"/>
      <c r="M499" s="279">
        <v>4</v>
      </c>
      <c r="N499" s="279">
        <v>3</v>
      </c>
      <c r="O499" s="282">
        <v>2</v>
      </c>
    </row>
    <row r="500" spans="1:15" ht="12.75">
      <c r="A500" s="316" t="s">
        <v>1350</v>
      </c>
      <c r="B500" s="318" t="s">
        <v>955</v>
      </c>
      <c r="C500" s="319">
        <v>51700475109</v>
      </c>
      <c r="D500" s="318"/>
      <c r="E500" s="320"/>
      <c r="F500" s="311">
        <v>6</v>
      </c>
      <c r="G500" s="167"/>
      <c r="H500" s="167">
        <v>4</v>
      </c>
      <c r="I500" s="317">
        <v>1</v>
      </c>
      <c r="J500" s="167">
        <v>1</v>
      </c>
      <c r="K500" s="278">
        <f t="shared" si="12"/>
        <v>6</v>
      </c>
      <c r="L500" s="279"/>
      <c r="M500" s="279">
        <v>3</v>
      </c>
      <c r="N500" s="279">
        <v>2</v>
      </c>
      <c r="O500" s="282">
        <v>1</v>
      </c>
    </row>
    <row r="501" spans="1:15" ht="12.75">
      <c r="A501" s="316" t="s">
        <v>1351</v>
      </c>
      <c r="B501" s="318" t="s">
        <v>777</v>
      </c>
      <c r="C501" s="319">
        <v>510000110</v>
      </c>
      <c r="D501" s="318"/>
      <c r="E501" s="320"/>
      <c r="F501" s="311">
        <v>9</v>
      </c>
      <c r="G501" s="167"/>
      <c r="H501" s="167">
        <v>6</v>
      </c>
      <c r="I501" s="317">
        <v>1</v>
      </c>
      <c r="J501" s="167">
        <v>2</v>
      </c>
      <c r="K501" s="278">
        <f t="shared" si="12"/>
        <v>10</v>
      </c>
      <c r="L501" s="279"/>
      <c r="M501" s="279">
        <v>5</v>
      </c>
      <c r="N501" s="279">
        <v>3</v>
      </c>
      <c r="O501" s="282">
        <v>2</v>
      </c>
    </row>
    <row r="502" spans="1:15" ht="12.75">
      <c r="A502" s="316" t="s">
        <v>1352</v>
      </c>
      <c r="B502" s="318" t="s">
        <v>777</v>
      </c>
      <c r="C502" s="319">
        <v>510008102</v>
      </c>
      <c r="D502" s="318"/>
      <c r="E502" s="320"/>
      <c r="F502" s="311">
        <v>5</v>
      </c>
      <c r="G502" s="167"/>
      <c r="H502" s="167">
        <v>3</v>
      </c>
      <c r="I502" s="317">
        <v>1</v>
      </c>
      <c r="J502" s="167">
        <v>1</v>
      </c>
      <c r="K502" s="278">
        <f>M502+N502+O502</f>
        <v>5</v>
      </c>
      <c r="L502" s="279"/>
      <c r="M502" s="279">
        <v>2</v>
      </c>
      <c r="N502" s="279">
        <v>2</v>
      </c>
      <c r="O502" s="282">
        <v>1</v>
      </c>
    </row>
    <row r="503" spans="1:15" ht="12.75">
      <c r="A503" s="321" t="s">
        <v>1353</v>
      </c>
      <c r="B503" s="318" t="s">
        <v>810</v>
      </c>
      <c r="C503" s="319" t="s">
        <v>1354</v>
      </c>
      <c r="D503" s="318"/>
      <c r="E503" s="320"/>
      <c r="F503" s="311">
        <v>4</v>
      </c>
      <c r="G503" s="167"/>
      <c r="H503" s="167">
        <v>3</v>
      </c>
      <c r="I503" s="317">
        <v>1</v>
      </c>
      <c r="J503" s="167"/>
      <c r="K503" s="278">
        <f t="shared" si="12"/>
        <v>4</v>
      </c>
      <c r="L503" s="279"/>
      <c r="M503" s="279">
        <v>2</v>
      </c>
      <c r="N503" s="279">
        <v>1</v>
      </c>
      <c r="O503" s="282">
        <v>1</v>
      </c>
    </row>
    <row r="504" spans="1:15" ht="12.75">
      <c r="A504" s="322" t="s">
        <v>1355</v>
      </c>
      <c r="B504" s="323" t="s">
        <v>1356</v>
      </c>
      <c r="C504" s="324"/>
      <c r="D504" s="323"/>
      <c r="E504" s="325"/>
      <c r="F504" s="311">
        <v>4</v>
      </c>
      <c r="G504" s="167"/>
      <c r="H504" s="167">
        <v>2</v>
      </c>
      <c r="I504" s="317">
        <v>1</v>
      </c>
      <c r="J504" s="167">
        <v>1</v>
      </c>
      <c r="K504" s="326">
        <f t="shared" si="12"/>
        <v>4</v>
      </c>
      <c r="L504" s="327"/>
      <c r="M504" s="327">
        <v>1</v>
      </c>
      <c r="N504" s="327">
        <v>2</v>
      </c>
      <c r="O504" s="328">
        <v>1</v>
      </c>
    </row>
    <row r="505" spans="1:15" ht="13.5" thickBot="1">
      <c r="A505" s="322" t="s">
        <v>1357</v>
      </c>
      <c r="B505" s="323" t="s">
        <v>810</v>
      </c>
      <c r="C505" s="324" t="s">
        <v>1358</v>
      </c>
      <c r="D505" s="323"/>
      <c r="E505" s="325"/>
      <c r="F505" s="329">
        <v>6</v>
      </c>
      <c r="G505" s="203"/>
      <c r="H505" s="203">
        <v>4</v>
      </c>
      <c r="I505" s="330">
        <v>1</v>
      </c>
      <c r="J505" s="203">
        <v>1</v>
      </c>
      <c r="K505" s="326">
        <f t="shared" si="12"/>
        <v>5</v>
      </c>
      <c r="L505" s="327"/>
      <c r="M505" s="327">
        <v>2</v>
      </c>
      <c r="N505" s="327">
        <v>2</v>
      </c>
      <c r="O505" s="328">
        <v>1</v>
      </c>
    </row>
    <row r="506" spans="1:15" ht="13.5" thickBot="1">
      <c r="A506" s="331" t="s">
        <v>1715</v>
      </c>
      <c r="B506" s="332"/>
      <c r="C506" s="332"/>
      <c r="D506" s="332"/>
      <c r="E506" s="333"/>
      <c r="F506" s="304">
        <f>SUM(F461:F505)</f>
        <v>280</v>
      </c>
      <c r="G506" s="297">
        <v>0</v>
      </c>
      <c r="H506" s="297">
        <f>SUM(H461:H505)</f>
        <v>180</v>
      </c>
      <c r="I506" s="297">
        <v>44</v>
      </c>
      <c r="J506" s="298">
        <v>56</v>
      </c>
      <c r="K506" s="304">
        <v>280</v>
      </c>
      <c r="L506" s="297">
        <v>0</v>
      </c>
      <c r="M506" s="297">
        <v>66</v>
      </c>
      <c r="N506" s="297">
        <v>100</v>
      </c>
      <c r="O506" s="298">
        <v>114</v>
      </c>
    </row>
    <row r="507" spans="1:15" ht="12.75">
      <c r="A507" s="334" t="s">
        <v>1359</v>
      </c>
      <c r="B507" s="335"/>
      <c r="C507" s="335"/>
      <c r="D507" s="335"/>
      <c r="E507" s="336"/>
      <c r="F507" s="264"/>
      <c r="G507" s="265"/>
      <c r="H507" s="265"/>
      <c r="I507" s="265"/>
      <c r="J507" s="266"/>
      <c r="K507" s="337"/>
      <c r="L507" s="338"/>
      <c r="M507" s="338"/>
      <c r="N507" s="338"/>
      <c r="O507" s="339"/>
    </row>
    <row r="508" spans="1:15" ht="12.75">
      <c r="A508" s="340" t="s">
        <v>1322</v>
      </c>
      <c r="B508" s="341" t="s">
        <v>1356</v>
      </c>
      <c r="C508" s="341">
        <v>517005580</v>
      </c>
      <c r="D508" s="341"/>
      <c r="E508" s="342"/>
      <c r="F508" s="343">
        <f>H508+I508+J508</f>
        <v>10</v>
      </c>
      <c r="G508" s="341"/>
      <c r="H508" s="341">
        <v>1</v>
      </c>
      <c r="I508" s="341">
        <v>9</v>
      </c>
      <c r="J508" s="236"/>
      <c r="K508" s="278">
        <f>M508+N508+O508</f>
        <v>10</v>
      </c>
      <c r="L508" s="279"/>
      <c r="M508" s="279"/>
      <c r="N508" s="279">
        <v>10</v>
      </c>
      <c r="O508" s="282"/>
    </row>
    <row r="509" spans="1:15" ht="12.75">
      <c r="A509" s="344" t="s">
        <v>1355</v>
      </c>
      <c r="B509" s="341" t="s">
        <v>1356</v>
      </c>
      <c r="C509" s="341"/>
      <c r="D509" s="341"/>
      <c r="E509" s="342"/>
      <c r="F509" s="343">
        <f aca="true" t="shared" si="13" ref="F509:F542">H509+I509+J509</f>
        <v>30</v>
      </c>
      <c r="G509" s="341"/>
      <c r="H509" s="341">
        <v>1</v>
      </c>
      <c r="I509" s="341">
        <v>29</v>
      </c>
      <c r="J509" s="236"/>
      <c r="K509" s="278">
        <v>30</v>
      </c>
      <c r="L509" s="279"/>
      <c r="M509" s="279"/>
      <c r="N509" s="279">
        <v>30</v>
      </c>
      <c r="O509" s="282"/>
    </row>
    <row r="510" spans="1:15" ht="12.75">
      <c r="A510" s="345" t="s">
        <v>1306</v>
      </c>
      <c r="B510" s="341" t="s">
        <v>810</v>
      </c>
      <c r="C510" s="341">
        <v>53102673179</v>
      </c>
      <c r="D510" s="341"/>
      <c r="E510" s="342"/>
      <c r="F510" s="343">
        <f t="shared" si="13"/>
        <v>5</v>
      </c>
      <c r="G510" s="341"/>
      <c r="H510" s="341">
        <v>1</v>
      </c>
      <c r="I510" s="341">
        <v>4</v>
      </c>
      <c r="J510" s="236"/>
      <c r="K510" s="278">
        <f aca="true" t="shared" si="14" ref="K510:K542">M510+N510+O510</f>
        <v>5</v>
      </c>
      <c r="L510" s="279"/>
      <c r="M510" s="279"/>
      <c r="N510" s="279">
        <v>5</v>
      </c>
      <c r="O510" s="282"/>
    </row>
    <row r="511" spans="1:15" ht="12.75">
      <c r="A511" s="345" t="s">
        <v>1307</v>
      </c>
      <c r="B511" s="341" t="s">
        <v>810</v>
      </c>
      <c r="C511" s="341">
        <v>53196479304</v>
      </c>
      <c r="D511" s="341"/>
      <c r="E511" s="342"/>
      <c r="F511" s="343">
        <f t="shared" si="13"/>
        <v>5</v>
      </c>
      <c r="G511" s="341"/>
      <c r="H511" s="341">
        <v>1</v>
      </c>
      <c r="I511" s="341">
        <v>4</v>
      </c>
      <c r="J511" s="236"/>
      <c r="K511" s="278">
        <f t="shared" si="14"/>
        <v>5</v>
      </c>
      <c r="L511" s="279"/>
      <c r="M511" s="279"/>
      <c r="N511" s="279">
        <v>5</v>
      </c>
      <c r="O511" s="282"/>
    </row>
    <row r="512" spans="1:15" ht="12.75">
      <c r="A512" s="340" t="s">
        <v>1350</v>
      </c>
      <c r="B512" s="341" t="s">
        <v>955</v>
      </c>
      <c r="C512" s="341">
        <v>51700475109</v>
      </c>
      <c r="D512" s="341"/>
      <c r="E512" s="342"/>
      <c r="F512" s="343">
        <f t="shared" si="13"/>
        <v>7</v>
      </c>
      <c r="G512" s="341"/>
      <c r="H512" s="341"/>
      <c r="I512" s="341">
        <v>7</v>
      </c>
      <c r="J512" s="236"/>
      <c r="K512" s="278">
        <f t="shared" si="14"/>
        <v>7</v>
      </c>
      <c r="L512" s="279"/>
      <c r="M512" s="279"/>
      <c r="N512" s="279">
        <v>7</v>
      </c>
      <c r="O512" s="282"/>
    </row>
    <row r="513" spans="1:15" ht="12.75">
      <c r="A513" s="340" t="s">
        <v>1335</v>
      </c>
      <c r="B513" s="341" t="s">
        <v>955</v>
      </c>
      <c r="C513" s="341">
        <v>517007771</v>
      </c>
      <c r="D513" s="341"/>
      <c r="E513" s="342"/>
      <c r="F513" s="343">
        <f t="shared" si="13"/>
        <v>8</v>
      </c>
      <c r="G513" s="341"/>
      <c r="H513" s="341"/>
      <c r="I513" s="341">
        <v>8</v>
      </c>
      <c r="J513" s="236"/>
      <c r="K513" s="278">
        <f t="shared" si="14"/>
        <v>8</v>
      </c>
      <c r="L513" s="279"/>
      <c r="M513" s="279"/>
      <c r="N513" s="279">
        <v>8</v>
      </c>
      <c r="O513" s="282"/>
    </row>
    <row r="514" spans="1:15" ht="12.75">
      <c r="A514" s="340" t="s">
        <v>1360</v>
      </c>
      <c r="B514" s="341" t="s">
        <v>1361</v>
      </c>
      <c r="C514" s="341">
        <v>517001096</v>
      </c>
      <c r="D514" s="341"/>
      <c r="E514" s="342"/>
      <c r="F514" s="343">
        <f t="shared" si="13"/>
        <v>15</v>
      </c>
      <c r="G514" s="341"/>
      <c r="H514" s="341">
        <v>1</v>
      </c>
      <c r="I514" s="341">
        <v>14</v>
      </c>
      <c r="J514" s="236"/>
      <c r="K514" s="278">
        <v>15</v>
      </c>
      <c r="L514" s="279"/>
      <c r="M514" s="279"/>
      <c r="N514" s="279">
        <v>15</v>
      </c>
      <c r="O514" s="282"/>
    </row>
    <row r="515" spans="1:15" ht="12.75">
      <c r="A515" s="340" t="s">
        <v>1362</v>
      </c>
      <c r="B515" s="341" t="s">
        <v>955</v>
      </c>
      <c r="C515" s="341">
        <v>517011062</v>
      </c>
      <c r="D515" s="341"/>
      <c r="E515" s="342"/>
      <c r="F515" s="343">
        <f t="shared" si="13"/>
        <v>10</v>
      </c>
      <c r="G515" s="341"/>
      <c r="H515" s="341">
        <v>1</v>
      </c>
      <c r="I515" s="341">
        <v>9</v>
      </c>
      <c r="J515" s="236"/>
      <c r="K515" s="278">
        <f t="shared" si="14"/>
        <v>10</v>
      </c>
      <c r="L515" s="279"/>
      <c r="M515" s="279"/>
      <c r="N515" s="279">
        <v>10</v>
      </c>
      <c r="O515" s="282"/>
    </row>
    <row r="516" spans="1:15" ht="12.75">
      <c r="A516" s="340" t="s">
        <v>1363</v>
      </c>
      <c r="B516" s="341" t="s">
        <v>955</v>
      </c>
      <c r="C516" s="341">
        <v>517000261</v>
      </c>
      <c r="D516" s="341"/>
      <c r="E516" s="342"/>
      <c r="F516" s="343">
        <f t="shared" si="13"/>
        <v>10</v>
      </c>
      <c r="G516" s="341"/>
      <c r="H516" s="341">
        <v>1</v>
      </c>
      <c r="I516" s="341">
        <v>9</v>
      </c>
      <c r="J516" s="236"/>
      <c r="K516" s="278">
        <f t="shared" si="14"/>
        <v>10</v>
      </c>
      <c r="L516" s="279"/>
      <c r="M516" s="279"/>
      <c r="N516" s="279">
        <v>10</v>
      </c>
      <c r="O516" s="282"/>
    </row>
    <row r="517" spans="1:15" ht="12.75">
      <c r="A517" s="340" t="s">
        <v>1364</v>
      </c>
      <c r="B517" s="341" t="s">
        <v>955</v>
      </c>
      <c r="C517" s="341">
        <v>517000350</v>
      </c>
      <c r="D517" s="346"/>
      <c r="E517" s="342"/>
      <c r="F517" s="343">
        <f t="shared" si="13"/>
        <v>15</v>
      </c>
      <c r="G517" s="341"/>
      <c r="H517" s="341">
        <v>1</v>
      </c>
      <c r="I517" s="341">
        <v>14</v>
      </c>
      <c r="J517" s="236"/>
      <c r="K517" s="278">
        <v>15</v>
      </c>
      <c r="L517" s="279"/>
      <c r="M517" s="279"/>
      <c r="N517" s="279">
        <v>15</v>
      </c>
      <c r="O517" s="282"/>
    </row>
    <row r="518" spans="1:15" ht="26.25">
      <c r="A518" s="345" t="s">
        <v>1365</v>
      </c>
      <c r="B518" s="341" t="s">
        <v>1366</v>
      </c>
      <c r="C518" s="341">
        <v>52500154572</v>
      </c>
      <c r="D518" s="341"/>
      <c r="E518" s="342"/>
      <c r="F518" s="343">
        <f t="shared" si="13"/>
        <v>7</v>
      </c>
      <c r="G518" s="341"/>
      <c r="H518" s="341">
        <v>1</v>
      </c>
      <c r="I518" s="341">
        <v>6</v>
      </c>
      <c r="J518" s="236"/>
      <c r="K518" s="278">
        <f t="shared" si="14"/>
        <v>7</v>
      </c>
      <c r="L518" s="279"/>
      <c r="M518" s="279"/>
      <c r="N518" s="279">
        <v>7</v>
      </c>
      <c r="O518" s="282"/>
    </row>
    <row r="519" spans="1:15" ht="26.25">
      <c r="A519" s="345" t="s">
        <v>1367</v>
      </c>
      <c r="B519" s="341" t="s">
        <v>1366</v>
      </c>
      <c r="C519" s="341">
        <v>52500097677</v>
      </c>
      <c r="D519" s="341"/>
      <c r="E519" s="342"/>
      <c r="F519" s="343">
        <f t="shared" si="13"/>
        <v>6</v>
      </c>
      <c r="G519" s="341"/>
      <c r="H519" s="341">
        <v>1</v>
      </c>
      <c r="I519" s="341">
        <v>5</v>
      </c>
      <c r="J519" s="236"/>
      <c r="K519" s="278">
        <f t="shared" si="14"/>
        <v>6</v>
      </c>
      <c r="L519" s="279"/>
      <c r="M519" s="279"/>
      <c r="N519" s="279">
        <v>6</v>
      </c>
      <c r="O519" s="282"/>
    </row>
    <row r="520" spans="1:15" ht="12.75">
      <c r="A520" s="347" t="s">
        <v>1368</v>
      </c>
      <c r="B520" s="348" t="s">
        <v>955</v>
      </c>
      <c r="C520" s="348">
        <v>51700665903</v>
      </c>
      <c r="D520" s="341"/>
      <c r="E520" s="342"/>
      <c r="F520" s="343">
        <f t="shared" si="13"/>
        <v>6</v>
      </c>
      <c r="G520" s="341"/>
      <c r="H520" s="341"/>
      <c r="I520" s="341">
        <v>6</v>
      </c>
      <c r="J520" s="236"/>
      <c r="K520" s="278">
        <f t="shared" si="14"/>
        <v>6</v>
      </c>
      <c r="L520" s="279"/>
      <c r="M520" s="279"/>
      <c r="N520" s="279">
        <v>6</v>
      </c>
      <c r="O520" s="282"/>
    </row>
    <row r="521" spans="1:15" ht="12.75">
      <c r="A521" s="349" t="s">
        <v>1369</v>
      </c>
      <c r="B521" s="179" t="s">
        <v>1356</v>
      </c>
      <c r="C521" s="179">
        <v>517008574</v>
      </c>
      <c r="D521" s="341"/>
      <c r="E521" s="342"/>
      <c r="F521" s="343">
        <f t="shared" si="13"/>
        <v>5</v>
      </c>
      <c r="G521" s="341"/>
      <c r="H521" s="341"/>
      <c r="I521" s="341">
        <v>5</v>
      </c>
      <c r="J521" s="236"/>
      <c r="K521" s="278">
        <f t="shared" si="14"/>
        <v>5</v>
      </c>
      <c r="L521" s="279"/>
      <c r="M521" s="279"/>
      <c r="N521" s="279">
        <v>5</v>
      </c>
      <c r="O521" s="282"/>
    </row>
    <row r="522" spans="1:15" ht="26.25">
      <c r="A522" s="350" t="s">
        <v>1370</v>
      </c>
      <c r="B522" s="179" t="s">
        <v>1366</v>
      </c>
      <c r="C522" s="148" t="s">
        <v>1371</v>
      </c>
      <c r="D522" s="341"/>
      <c r="E522" s="342"/>
      <c r="F522" s="343">
        <f t="shared" si="13"/>
        <v>8</v>
      </c>
      <c r="G522" s="341"/>
      <c r="H522" s="341"/>
      <c r="I522" s="341">
        <v>8</v>
      </c>
      <c r="J522" s="236"/>
      <c r="K522" s="278">
        <f t="shared" si="14"/>
        <v>8</v>
      </c>
      <c r="L522" s="279"/>
      <c r="M522" s="279"/>
      <c r="N522" s="279">
        <v>8</v>
      </c>
      <c r="O522" s="282"/>
    </row>
    <row r="523" spans="1:15" ht="26.25">
      <c r="A523" s="350" t="s">
        <v>1372</v>
      </c>
      <c r="B523" s="179" t="s">
        <v>1366</v>
      </c>
      <c r="C523" s="148" t="s">
        <v>1373</v>
      </c>
      <c r="D523" s="341"/>
      <c r="E523" s="342"/>
      <c r="F523" s="343">
        <f t="shared" si="13"/>
        <v>6</v>
      </c>
      <c r="G523" s="341"/>
      <c r="H523" s="341"/>
      <c r="I523" s="341">
        <v>6</v>
      </c>
      <c r="J523" s="236"/>
      <c r="K523" s="278">
        <f t="shared" si="14"/>
        <v>6</v>
      </c>
      <c r="L523" s="279"/>
      <c r="M523" s="279"/>
      <c r="N523" s="279">
        <v>6</v>
      </c>
      <c r="O523" s="282"/>
    </row>
    <row r="524" spans="1:15" ht="12.75">
      <c r="A524" s="350" t="s">
        <v>1374</v>
      </c>
      <c r="B524" s="179" t="s">
        <v>1366</v>
      </c>
      <c r="C524" s="148" t="s">
        <v>1375</v>
      </c>
      <c r="D524" s="341"/>
      <c r="E524" s="342"/>
      <c r="F524" s="343">
        <f t="shared" si="13"/>
        <v>7</v>
      </c>
      <c r="G524" s="341"/>
      <c r="H524" s="341">
        <v>1</v>
      </c>
      <c r="I524" s="341">
        <v>6</v>
      </c>
      <c r="J524" s="236"/>
      <c r="K524" s="278">
        <f t="shared" si="14"/>
        <v>7</v>
      </c>
      <c r="L524" s="279"/>
      <c r="M524" s="279"/>
      <c r="N524" s="279">
        <v>7</v>
      </c>
      <c r="O524" s="282"/>
    </row>
    <row r="525" spans="1:15" ht="26.25">
      <c r="A525" s="350" t="s">
        <v>1376</v>
      </c>
      <c r="B525" s="179" t="s">
        <v>1366</v>
      </c>
      <c r="C525" s="148" t="s">
        <v>1377</v>
      </c>
      <c r="D525" s="341"/>
      <c r="E525" s="342"/>
      <c r="F525" s="343">
        <f t="shared" si="13"/>
        <v>6</v>
      </c>
      <c r="G525" s="341"/>
      <c r="H525" s="341"/>
      <c r="I525" s="341">
        <v>6</v>
      </c>
      <c r="J525" s="236"/>
      <c r="K525" s="278">
        <f t="shared" si="14"/>
        <v>6</v>
      </c>
      <c r="L525" s="279"/>
      <c r="M525" s="279"/>
      <c r="N525" s="279">
        <v>6</v>
      </c>
      <c r="O525" s="282"/>
    </row>
    <row r="526" spans="1:15" ht="26.25">
      <c r="A526" s="350" t="s">
        <v>1378</v>
      </c>
      <c r="B526" s="179" t="s">
        <v>1366</v>
      </c>
      <c r="C526" s="148" t="s">
        <v>1379</v>
      </c>
      <c r="D526" s="341"/>
      <c r="E526" s="342"/>
      <c r="F526" s="343">
        <f t="shared" si="13"/>
        <v>8</v>
      </c>
      <c r="G526" s="341"/>
      <c r="H526" s="341">
        <v>1</v>
      </c>
      <c r="I526" s="341">
        <v>7</v>
      </c>
      <c r="J526" s="236"/>
      <c r="K526" s="278">
        <f t="shared" si="14"/>
        <v>8</v>
      </c>
      <c r="L526" s="279"/>
      <c r="M526" s="279"/>
      <c r="N526" s="279">
        <v>8</v>
      </c>
      <c r="O526" s="282"/>
    </row>
    <row r="527" spans="1:15" ht="26.25">
      <c r="A527" s="350" t="s">
        <v>1380</v>
      </c>
      <c r="B527" s="179" t="s">
        <v>1366</v>
      </c>
      <c r="C527" s="148" t="s">
        <v>1381</v>
      </c>
      <c r="D527" s="341"/>
      <c r="E527" s="342"/>
      <c r="F527" s="343">
        <f t="shared" si="13"/>
        <v>6</v>
      </c>
      <c r="G527" s="341"/>
      <c r="H527" s="341"/>
      <c r="I527" s="341">
        <v>6</v>
      </c>
      <c r="J527" s="236"/>
      <c r="K527" s="278">
        <f t="shared" si="14"/>
        <v>6</v>
      </c>
      <c r="L527" s="279"/>
      <c r="M527" s="279"/>
      <c r="N527" s="279">
        <v>6</v>
      </c>
      <c r="O527" s="282"/>
    </row>
    <row r="528" spans="1:15" ht="26.25">
      <c r="A528" s="350" t="s">
        <v>1382</v>
      </c>
      <c r="B528" s="179" t="s">
        <v>1366</v>
      </c>
      <c r="C528" s="148" t="s">
        <v>1383</v>
      </c>
      <c r="D528" s="341"/>
      <c r="E528" s="342"/>
      <c r="F528" s="343">
        <f t="shared" si="13"/>
        <v>9</v>
      </c>
      <c r="G528" s="341"/>
      <c r="H528" s="341"/>
      <c r="I528" s="341">
        <v>9</v>
      </c>
      <c r="J528" s="236"/>
      <c r="K528" s="278">
        <f t="shared" si="14"/>
        <v>9</v>
      </c>
      <c r="L528" s="279"/>
      <c r="M528" s="279"/>
      <c r="N528" s="279">
        <v>9</v>
      </c>
      <c r="O528" s="282"/>
    </row>
    <row r="529" spans="1:15" ht="26.25">
      <c r="A529" s="350" t="s">
        <v>1380</v>
      </c>
      <c r="B529" s="179" t="s">
        <v>1366</v>
      </c>
      <c r="C529" s="148" t="s">
        <v>1384</v>
      </c>
      <c r="D529" s="341"/>
      <c r="E529" s="342"/>
      <c r="F529" s="343">
        <f t="shared" si="13"/>
        <v>5</v>
      </c>
      <c r="G529" s="341"/>
      <c r="H529" s="341"/>
      <c r="I529" s="341">
        <v>5</v>
      </c>
      <c r="J529" s="236"/>
      <c r="K529" s="278">
        <f t="shared" si="14"/>
        <v>5</v>
      </c>
      <c r="L529" s="279"/>
      <c r="M529" s="279"/>
      <c r="N529" s="279">
        <v>5</v>
      </c>
      <c r="O529" s="282"/>
    </row>
    <row r="530" spans="1:15" ht="26.25">
      <c r="A530" s="350" t="s">
        <v>1385</v>
      </c>
      <c r="B530" s="179" t="s">
        <v>1366</v>
      </c>
      <c r="C530" s="148" t="s">
        <v>1386</v>
      </c>
      <c r="D530" s="341"/>
      <c r="E530" s="342"/>
      <c r="F530" s="343">
        <f t="shared" si="13"/>
        <v>20</v>
      </c>
      <c r="G530" s="341"/>
      <c r="H530" s="341">
        <v>1</v>
      </c>
      <c r="I530" s="341">
        <v>19</v>
      </c>
      <c r="J530" s="236"/>
      <c r="K530" s="278">
        <f t="shared" si="14"/>
        <v>20</v>
      </c>
      <c r="L530" s="279"/>
      <c r="M530" s="279"/>
      <c r="N530" s="279">
        <v>20</v>
      </c>
      <c r="O530" s="282"/>
    </row>
    <row r="531" spans="1:15" ht="26.25">
      <c r="A531" s="350" t="s">
        <v>1387</v>
      </c>
      <c r="B531" s="179" t="s">
        <v>1366</v>
      </c>
      <c r="C531" s="148" t="s">
        <v>1388</v>
      </c>
      <c r="D531" s="341"/>
      <c r="E531" s="342"/>
      <c r="F531" s="343">
        <f t="shared" si="13"/>
        <v>20</v>
      </c>
      <c r="G531" s="341"/>
      <c r="H531" s="341">
        <v>1</v>
      </c>
      <c r="I531" s="341">
        <v>19</v>
      </c>
      <c r="J531" s="236"/>
      <c r="K531" s="278">
        <f t="shared" si="14"/>
        <v>20</v>
      </c>
      <c r="L531" s="279"/>
      <c r="M531" s="279"/>
      <c r="N531" s="279">
        <v>20</v>
      </c>
      <c r="O531" s="282"/>
    </row>
    <row r="532" spans="1:15" ht="12.75">
      <c r="A532" s="350" t="s">
        <v>1389</v>
      </c>
      <c r="B532" s="179" t="s">
        <v>1366</v>
      </c>
      <c r="C532" s="148" t="s">
        <v>1390</v>
      </c>
      <c r="D532" s="341"/>
      <c r="E532" s="342"/>
      <c r="F532" s="343">
        <f t="shared" si="13"/>
        <v>5</v>
      </c>
      <c r="G532" s="341"/>
      <c r="H532" s="341"/>
      <c r="I532" s="341">
        <v>5</v>
      </c>
      <c r="J532" s="236"/>
      <c r="K532" s="278">
        <f t="shared" si="14"/>
        <v>5</v>
      </c>
      <c r="L532" s="279"/>
      <c r="M532" s="279"/>
      <c r="N532" s="279">
        <v>5</v>
      </c>
      <c r="O532" s="282"/>
    </row>
    <row r="533" spans="1:15" ht="12.75">
      <c r="A533" s="350" t="s">
        <v>1391</v>
      </c>
      <c r="B533" s="179" t="s">
        <v>1366</v>
      </c>
      <c r="C533" s="148" t="s">
        <v>1392</v>
      </c>
      <c r="D533" s="341"/>
      <c r="E533" s="342"/>
      <c r="F533" s="343">
        <f t="shared" si="13"/>
        <v>9</v>
      </c>
      <c r="G533" s="341"/>
      <c r="H533" s="341"/>
      <c r="I533" s="341">
        <v>9</v>
      </c>
      <c r="J533" s="236"/>
      <c r="K533" s="278">
        <f t="shared" si="14"/>
        <v>9</v>
      </c>
      <c r="L533" s="279"/>
      <c r="M533" s="279"/>
      <c r="N533" s="279">
        <v>9</v>
      </c>
      <c r="O533" s="282"/>
    </row>
    <row r="534" spans="1:15" ht="12.75">
      <c r="A534" s="350" t="s">
        <v>1393</v>
      </c>
      <c r="B534" s="179" t="s">
        <v>1366</v>
      </c>
      <c r="C534" s="148" t="s">
        <v>1394</v>
      </c>
      <c r="D534" s="341"/>
      <c r="E534" s="342"/>
      <c r="F534" s="343">
        <f t="shared" si="13"/>
        <v>4</v>
      </c>
      <c r="G534" s="341"/>
      <c r="H534" s="341"/>
      <c r="I534" s="341">
        <v>4</v>
      </c>
      <c r="J534" s="236"/>
      <c r="K534" s="278">
        <f t="shared" si="14"/>
        <v>4</v>
      </c>
      <c r="L534" s="279"/>
      <c r="M534" s="279"/>
      <c r="N534" s="279">
        <v>4</v>
      </c>
      <c r="O534" s="282"/>
    </row>
    <row r="535" spans="1:15" ht="12.75">
      <c r="A535" s="350" t="s">
        <v>1395</v>
      </c>
      <c r="B535" s="179" t="s">
        <v>1366</v>
      </c>
      <c r="C535" s="148" t="s">
        <v>1396</v>
      </c>
      <c r="D535" s="341"/>
      <c r="E535" s="342"/>
      <c r="F535" s="343">
        <f t="shared" si="13"/>
        <v>4</v>
      </c>
      <c r="G535" s="341"/>
      <c r="H535" s="341"/>
      <c r="I535" s="341">
        <v>4</v>
      </c>
      <c r="J535" s="236"/>
      <c r="K535" s="278">
        <f t="shared" si="14"/>
        <v>4</v>
      </c>
      <c r="L535" s="279"/>
      <c r="M535" s="279"/>
      <c r="N535" s="279">
        <v>4</v>
      </c>
      <c r="O535" s="282"/>
    </row>
    <row r="536" spans="1:15" ht="12.75">
      <c r="A536" s="350" t="s">
        <v>1397</v>
      </c>
      <c r="B536" s="179" t="s">
        <v>1366</v>
      </c>
      <c r="C536" s="148" t="s">
        <v>1398</v>
      </c>
      <c r="D536" s="341"/>
      <c r="E536" s="342"/>
      <c r="F536" s="343">
        <f t="shared" si="13"/>
        <v>3</v>
      </c>
      <c r="G536" s="341"/>
      <c r="H536" s="341"/>
      <c r="I536" s="341">
        <v>3</v>
      </c>
      <c r="J536" s="236"/>
      <c r="K536" s="278">
        <f t="shared" si="14"/>
        <v>3</v>
      </c>
      <c r="L536" s="279"/>
      <c r="M536" s="279"/>
      <c r="N536" s="279">
        <v>3</v>
      </c>
      <c r="O536" s="282"/>
    </row>
    <row r="537" spans="1:15" ht="12.75">
      <c r="A537" s="350" t="s">
        <v>1399</v>
      </c>
      <c r="B537" s="179" t="s">
        <v>1366</v>
      </c>
      <c r="C537" s="148" t="s">
        <v>1400</v>
      </c>
      <c r="D537" s="341"/>
      <c r="E537" s="342"/>
      <c r="F537" s="343">
        <f t="shared" si="13"/>
        <v>4</v>
      </c>
      <c r="G537" s="341"/>
      <c r="H537" s="341"/>
      <c r="I537" s="341">
        <v>4</v>
      </c>
      <c r="J537" s="236"/>
      <c r="K537" s="278">
        <f t="shared" si="14"/>
        <v>4</v>
      </c>
      <c r="L537" s="279"/>
      <c r="M537" s="279"/>
      <c r="N537" s="279">
        <v>4</v>
      </c>
      <c r="O537" s="282"/>
    </row>
    <row r="538" spans="1:15" ht="26.25">
      <c r="A538" s="350" t="s">
        <v>1401</v>
      </c>
      <c r="B538" s="179" t="s">
        <v>1366</v>
      </c>
      <c r="C538" s="148" t="s">
        <v>1402</v>
      </c>
      <c r="D538" s="237"/>
      <c r="E538" s="238"/>
      <c r="F538" s="343">
        <f t="shared" si="13"/>
        <v>5</v>
      </c>
      <c r="G538" s="341"/>
      <c r="H538" s="341"/>
      <c r="I538" s="341">
        <v>5</v>
      </c>
      <c r="J538" s="236"/>
      <c r="K538" s="278">
        <f t="shared" si="14"/>
        <v>5</v>
      </c>
      <c r="L538" s="279"/>
      <c r="M538" s="279"/>
      <c r="N538" s="279">
        <v>5</v>
      </c>
      <c r="O538" s="282"/>
    </row>
    <row r="539" spans="1:15" ht="12.75">
      <c r="A539" s="350" t="s">
        <v>1403</v>
      </c>
      <c r="B539" s="179" t="s">
        <v>1366</v>
      </c>
      <c r="C539" s="148" t="s">
        <v>1388</v>
      </c>
      <c r="D539" s="237"/>
      <c r="E539" s="238"/>
      <c r="F539" s="343">
        <f t="shared" si="13"/>
        <v>14</v>
      </c>
      <c r="G539" s="341"/>
      <c r="H539" s="341">
        <v>1</v>
      </c>
      <c r="I539" s="341">
        <v>13</v>
      </c>
      <c r="J539" s="236"/>
      <c r="K539" s="278">
        <f t="shared" si="14"/>
        <v>14</v>
      </c>
      <c r="L539" s="279"/>
      <c r="M539" s="279"/>
      <c r="N539" s="279">
        <v>14</v>
      </c>
      <c r="O539" s="282"/>
    </row>
    <row r="540" spans="1:15" ht="12.75">
      <c r="A540" s="350" t="s">
        <v>1404</v>
      </c>
      <c r="B540" s="179" t="s">
        <v>1366</v>
      </c>
      <c r="C540" s="148" t="s">
        <v>1405</v>
      </c>
      <c r="D540" s="237"/>
      <c r="E540" s="238"/>
      <c r="F540" s="343">
        <f t="shared" si="13"/>
        <v>16</v>
      </c>
      <c r="G540" s="341"/>
      <c r="H540" s="341">
        <v>1</v>
      </c>
      <c r="I540" s="341">
        <v>15</v>
      </c>
      <c r="J540" s="236"/>
      <c r="K540" s="278">
        <f t="shared" si="14"/>
        <v>16</v>
      </c>
      <c r="L540" s="279"/>
      <c r="M540" s="279"/>
      <c r="N540" s="279">
        <v>16</v>
      </c>
      <c r="O540" s="282"/>
    </row>
    <row r="541" spans="1:15" ht="13.5" thickBot="1">
      <c r="A541" s="351" t="s">
        <v>1406</v>
      </c>
      <c r="B541" s="352" t="s">
        <v>1366</v>
      </c>
      <c r="C541" s="248"/>
      <c r="D541" s="248"/>
      <c r="E541" s="249"/>
      <c r="F541" s="353">
        <f t="shared" si="13"/>
        <v>2</v>
      </c>
      <c r="G541" s="354"/>
      <c r="H541" s="354"/>
      <c r="I541" s="354">
        <v>2</v>
      </c>
      <c r="J541" s="355"/>
      <c r="K541" s="326">
        <f t="shared" si="14"/>
        <v>2</v>
      </c>
      <c r="L541" s="327"/>
      <c r="M541" s="327"/>
      <c r="N541" s="327">
        <v>2</v>
      </c>
      <c r="O541" s="328"/>
    </row>
    <row r="542" spans="1:15" ht="27" thickBot="1">
      <c r="A542" s="356" t="s">
        <v>1716</v>
      </c>
      <c r="B542" s="357"/>
      <c r="C542" s="357"/>
      <c r="D542" s="357"/>
      <c r="E542" s="358"/>
      <c r="F542" s="293">
        <f t="shared" si="13"/>
        <v>300</v>
      </c>
      <c r="G542" s="359">
        <v>0</v>
      </c>
      <c r="H542" s="359">
        <f>SUM(H507:H541)</f>
        <v>16</v>
      </c>
      <c r="I542" s="359">
        <f>SUM(I508:I541)</f>
        <v>284</v>
      </c>
      <c r="J542" s="295">
        <v>0</v>
      </c>
      <c r="K542" s="360">
        <f t="shared" si="14"/>
        <v>300</v>
      </c>
      <c r="L542" s="361">
        <v>0</v>
      </c>
      <c r="M542" s="361">
        <v>0</v>
      </c>
      <c r="N542" s="361">
        <f>SUM(N508:N541)</f>
        <v>300</v>
      </c>
      <c r="O542" s="362">
        <v>0</v>
      </c>
    </row>
    <row r="543" spans="1:15" ht="12.75">
      <c r="A543" s="363" t="s">
        <v>1717</v>
      </c>
      <c r="B543" s="364"/>
      <c r="C543" s="364"/>
      <c r="D543" s="364"/>
      <c r="E543" s="365"/>
      <c r="F543" s="366"/>
      <c r="G543" s="367"/>
      <c r="H543" s="367"/>
      <c r="I543" s="367"/>
      <c r="J543" s="368"/>
      <c r="K543" s="369"/>
      <c r="L543" s="370"/>
      <c r="M543" s="370"/>
      <c r="N543" s="370"/>
      <c r="O543" s="371"/>
    </row>
    <row r="544" spans="1:15" ht="12.75">
      <c r="A544" s="372" t="s">
        <v>1355</v>
      </c>
      <c r="B544" s="373" t="s">
        <v>1356</v>
      </c>
      <c r="C544" s="374"/>
      <c r="D544" s="374"/>
      <c r="E544" s="375"/>
      <c r="F544" s="376">
        <v>173</v>
      </c>
      <c r="G544" s="377"/>
      <c r="H544" s="377"/>
      <c r="I544" s="377">
        <v>173</v>
      </c>
      <c r="J544" s="378"/>
      <c r="K544" s="376">
        <v>173</v>
      </c>
      <c r="L544" s="377"/>
      <c r="M544" s="377"/>
      <c r="N544" s="377">
        <v>173</v>
      </c>
      <c r="O544" s="378"/>
    </row>
    <row r="545" spans="1:15" ht="12.75">
      <c r="A545" s="379" t="s">
        <v>1407</v>
      </c>
      <c r="B545" s="380" t="s">
        <v>1408</v>
      </c>
      <c r="C545" s="341"/>
      <c r="D545" s="341"/>
      <c r="E545" s="342"/>
      <c r="F545" s="381">
        <v>30</v>
      </c>
      <c r="G545" s="239"/>
      <c r="H545" s="239"/>
      <c r="I545" s="239">
        <v>30</v>
      </c>
      <c r="J545" s="240"/>
      <c r="K545" s="381">
        <v>30</v>
      </c>
      <c r="L545" s="239"/>
      <c r="M545" s="239"/>
      <c r="N545" s="239">
        <v>30</v>
      </c>
      <c r="O545" s="240"/>
    </row>
    <row r="546" spans="1:15" ht="12.75">
      <c r="A546" s="382" t="s">
        <v>1322</v>
      </c>
      <c r="B546" s="383" t="s">
        <v>1356</v>
      </c>
      <c r="C546" s="341"/>
      <c r="D546" s="341"/>
      <c r="E546" s="342"/>
      <c r="F546" s="381">
        <v>105</v>
      </c>
      <c r="G546" s="239"/>
      <c r="H546" s="239"/>
      <c r="I546" s="239">
        <v>105</v>
      </c>
      <c r="J546" s="240"/>
      <c r="K546" s="381">
        <v>105</v>
      </c>
      <c r="L546" s="239"/>
      <c r="M546" s="239"/>
      <c r="N546" s="239">
        <v>105</v>
      </c>
      <c r="O546" s="240"/>
    </row>
    <row r="547" spans="1:15" ht="26.25">
      <c r="A547" s="350" t="s">
        <v>1409</v>
      </c>
      <c r="B547" s="384" t="s">
        <v>787</v>
      </c>
      <c r="C547" s="341"/>
      <c r="D547" s="341"/>
      <c r="E547" s="342"/>
      <c r="F547" s="381">
        <f>H547+I547+J547</f>
        <v>25</v>
      </c>
      <c r="G547" s="239"/>
      <c r="H547" s="239"/>
      <c r="I547" s="239">
        <v>25</v>
      </c>
      <c r="J547" s="240"/>
      <c r="K547" s="381">
        <f aca="true" t="shared" si="15" ref="K547:K553">M547+N547+O547</f>
        <v>25</v>
      </c>
      <c r="L547" s="239"/>
      <c r="M547" s="239"/>
      <c r="N547" s="239">
        <v>25</v>
      </c>
      <c r="O547" s="240"/>
    </row>
    <row r="548" spans="1:15" ht="12.75">
      <c r="A548" s="385" t="s">
        <v>1410</v>
      </c>
      <c r="B548" s="237" t="s">
        <v>1411</v>
      </c>
      <c r="C548" s="341"/>
      <c r="D548" s="341"/>
      <c r="E548" s="342"/>
      <c r="F548" s="381">
        <v>10</v>
      </c>
      <c r="G548" s="239"/>
      <c r="H548" s="239"/>
      <c r="I548" s="239">
        <v>10</v>
      </c>
      <c r="J548" s="240"/>
      <c r="K548" s="381">
        <v>10</v>
      </c>
      <c r="L548" s="239"/>
      <c r="M548" s="239"/>
      <c r="N548" s="239">
        <v>10</v>
      </c>
      <c r="O548" s="240"/>
    </row>
    <row r="549" spans="1:15" ht="12.75">
      <c r="A549" s="385" t="s">
        <v>1412</v>
      </c>
      <c r="B549" s="237" t="s">
        <v>1413</v>
      </c>
      <c r="C549" s="341"/>
      <c r="D549" s="341"/>
      <c r="E549" s="342"/>
      <c r="F549" s="381">
        <v>13</v>
      </c>
      <c r="G549" s="239"/>
      <c r="H549" s="239"/>
      <c r="I549" s="239">
        <v>13</v>
      </c>
      <c r="J549" s="240"/>
      <c r="K549" s="381">
        <v>13</v>
      </c>
      <c r="L549" s="239"/>
      <c r="M549" s="239"/>
      <c r="N549" s="239">
        <v>13</v>
      </c>
      <c r="O549" s="240"/>
    </row>
    <row r="550" spans="1:15" ht="12.75">
      <c r="A550" s="385" t="s">
        <v>1414</v>
      </c>
      <c r="B550" s="237" t="s">
        <v>1366</v>
      </c>
      <c r="C550" s="341"/>
      <c r="D550" s="341"/>
      <c r="E550" s="342"/>
      <c r="F550" s="381">
        <v>13</v>
      </c>
      <c r="G550" s="239"/>
      <c r="H550" s="239"/>
      <c r="I550" s="239">
        <v>13</v>
      </c>
      <c r="J550" s="240"/>
      <c r="K550" s="381">
        <v>13</v>
      </c>
      <c r="L550" s="239"/>
      <c r="M550" s="239"/>
      <c r="N550" s="239">
        <v>13</v>
      </c>
      <c r="O550" s="240"/>
    </row>
    <row r="551" spans="1:15" ht="12.75">
      <c r="A551" s="385" t="s">
        <v>1415</v>
      </c>
      <c r="B551" s="237" t="s">
        <v>1411</v>
      </c>
      <c r="C551" s="341"/>
      <c r="D551" s="341"/>
      <c r="E551" s="342"/>
      <c r="F551" s="381">
        <f>H551+I551+J551</f>
        <v>20</v>
      </c>
      <c r="G551" s="239"/>
      <c r="H551" s="239"/>
      <c r="I551" s="239">
        <v>20</v>
      </c>
      <c r="J551" s="240"/>
      <c r="K551" s="381">
        <f t="shared" si="15"/>
        <v>20</v>
      </c>
      <c r="L551" s="239"/>
      <c r="M551" s="239"/>
      <c r="N551" s="239">
        <v>20</v>
      </c>
      <c r="O551" s="240"/>
    </row>
    <row r="552" spans="1:15" ht="12.75">
      <c r="A552" s="385" t="s">
        <v>807</v>
      </c>
      <c r="B552" s="237" t="s">
        <v>782</v>
      </c>
      <c r="C552" s="341"/>
      <c r="D552" s="341"/>
      <c r="E552" s="342"/>
      <c r="F552" s="381">
        <v>65</v>
      </c>
      <c r="G552" s="239"/>
      <c r="H552" s="239"/>
      <c r="I552" s="239">
        <v>65</v>
      </c>
      <c r="J552" s="240"/>
      <c r="K552" s="381">
        <v>65</v>
      </c>
      <c r="L552" s="239"/>
      <c r="M552" s="239"/>
      <c r="N552" s="239">
        <v>65</v>
      </c>
      <c r="O552" s="240"/>
    </row>
    <row r="553" spans="1:15" ht="12.75">
      <c r="A553" s="385" t="s">
        <v>1416</v>
      </c>
      <c r="B553" s="237" t="s">
        <v>1417</v>
      </c>
      <c r="C553" s="341"/>
      <c r="D553" s="341"/>
      <c r="E553" s="342"/>
      <c r="F553" s="381">
        <f>H553+I553+J553</f>
        <v>20</v>
      </c>
      <c r="G553" s="239"/>
      <c r="H553" s="239"/>
      <c r="I553" s="239">
        <v>20</v>
      </c>
      <c r="J553" s="240"/>
      <c r="K553" s="381">
        <f t="shared" si="15"/>
        <v>20</v>
      </c>
      <c r="L553" s="239"/>
      <c r="M553" s="239"/>
      <c r="N553" s="239">
        <v>20</v>
      </c>
      <c r="O553" s="240"/>
    </row>
    <row r="554" spans="1:15" ht="12.75">
      <c r="A554" s="386" t="s">
        <v>1718</v>
      </c>
      <c r="B554" s="248" t="s">
        <v>782</v>
      </c>
      <c r="C554" s="354"/>
      <c r="D554" s="354"/>
      <c r="E554" s="387"/>
      <c r="F554" s="388">
        <v>20</v>
      </c>
      <c r="G554" s="389"/>
      <c r="H554" s="389"/>
      <c r="I554" s="389">
        <v>20</v>
      </c>
      <c r="J554" s="390"/>
      <c r="K554" s="388">
        <v>20</v>
      </c>
      <c r="L554" s="389"/>
      <c r="M554" s="389"/>
      <c r="N554" s="389">
        <v>20</v>
      </c>
      <c r="O554" s="390"/>
    </row>
    <row r="555" spans="1:27" ht="13.5" thickBot="1">
      <c r="A555" s="391" t="s">
        <v>1418</v>
      </c>
      <c r="B555" s="248" t="s">
        <v>955</v>
      </c>
      <c r="C555" s="354"/>
      <c r="D555" s="354"/>
      <c r="E555" s="387"/>
      <c r="F555" s="388">
        <f>H555+I555+J555</f>
        <v>6</v>
      </c>
      <c r="G555" s="389"/>
      <c r="H555" s="389"/>
      <c r="I555" s="389">
        <v>6</v>
      </c>
      <c r="J555" s="390"/>
      <c r="K555" s="388">
        <f>M555+N555+O555</f>
        <v>6</v>
      </c>
      <c r="L555" s="389"/>
      <c r="M555" s="389"/>
      <c r="N555" s="389">
        <v>6</v>
      </c>
      <c r="O555" s="390"/>
      <c r="Q555" s="176"/>
      <c r="R555" s="176"/>
      <c r="S555" s="176"/>
      <c r="T555" s="176"/>
      <c r="U555" s="176"/>
      <c r="V555" s="176"/>
      <c r="W555" s="176"/>
      <c r="X555" s="176"/>
      <c r="Y555" s="176"/>
      <c r="Z555" s="176"/>
      <c r="AA555" s="176"/>
    </row>
    <row r="556" spans="1:15" ht="13.5" thickBot="1">
      <c r="A556" s="254" t="s">
        <v>1719</v>
      </c>
      <c r="B556" s="392"/>
      <c r="C556" s="393"/>
      <c r="D556" s="393"/>
      <c r="E556" s="394"/>
      <c r="F556" s="395">
        <f>H556+I556+J556</f>
        <v>500</v>
      </c>
      <c r="G556" s="396">
        <v>0</v>
      </c>
      <c r="H556" s="393">
        <v>0</v>
      </c>
      <c r="I556" s="393">
        <f>SUM(I544:I555)</f>
        <v>500</v>
      </c>
      <c r="J556" s="397">
        <v>0</v>
      </c>
      <c r="K556" s="398">
        <v>500</v>
      </c>
      <c r="L556" s="393">
        <v>0</v>
      </c>
      <c r="M556" s="393">
        <v>0</v>
      </c>
      <c r="N556" s="393">
        <v>500</v>
      </c>
      <c r="O556" s="399">
        <v>0</v>
      </c>
    </row>
    <row r="557" spans="1:15" ht="24" thickBot="1">
      <c r="A557" s="400" t="s">
        <v>1419</v>
      </c>
      <c r="B557" s="401"/>
      <c r="C557" s="401"/>
      <c r="D557" s="401"/>
      <c r="E557" s="402"/>
      <c r="F557" s="403">
        <v>40</v>
      </c>
      <c r="G557" s="404">
        <v>0</v>
      </c>
      <c r="H557" s="405"/>
      <c r="I557" s="405"/>
      <c r="J557" s="406">
        <v>40</v>
      </c>
      <c r="K557" s="407">
        <v>40</v>
      </c>
      <c r="L557" s="408">
        <v>0</v>
      </c>
      <c r="M557" s="265">
        <v>0</v>
      </c>
      <c r="N557" s="265">
        <v>0</v>
      </c>
      <c r="O557" s="266">
        <v>40</v>
      </c>
    </row>
    <row r="558" spans="1:17" ht="15.75" thickBot="1">
      <c r="A558" s="409" t="s">
        <v>1304</v>
      </c>
      <c r="B558" s="410"/>
      <c r="C558" s="410"/>
      <c r="D558" s="410"/>
      <c r="E558" s="411"/>
      <c r="F558" s="403">
        <v>40</v>
      </c>
      <c r="G558" s="412">
        <v>0</v>
      </c>
      <c r="H558" s="412"/>
      <c r="I558" s="412"/>
      <c r="J558" s="413">
        <v>40</v>
      </c>
      <c r="K558" s="414">
        <v>40</v>
      </c>
      <c r="L558" s="297">
        <v>0</v>
      </c>
      <c r="M558" s="297">
        <v>0</v>
      </c>
      <c r="N558" s="297">
        <v>0</v>
      </c>
      <c r="O558" s="298">
        <v>40</v>
      </c>
      <c r="Q558" s="415"/>
    </row>
    <row r="559" spans="1:17" ht="33.75">
      <c r="A559" s="416" t="s">
        <v>378</v>
      </c>
      <c r="B559" s="265"/>
      <c r="C559" s="417"/>
      <c r="D559" s="418"/>
      <c r="E559" s="419"/>
      <c r="F559" s="264"/>
      <c r="G559" s="265"/>
      <c r="H559" s="265"/>
      <c r="I559" s="265"/>
      <c r="J559" s="266"/>
      <c r="K559" s="264"/>
      <c r="L559" s="265"/>
      <c r="M559" s="265"/>
      <c r="N559" s="265"/>
      <c r="O559" s="266"/>
      <c r="Q559" s="415"/>
    </row>
    <row r="560" spans="1:17" ht="15">
      <c r="A560" s="171" t="s">
        <v>1339</v>
      </c>
      <c r="B560" s="171" t="s">
        <v>1310</v>
      </c>
      <c r="C560" s="171">
        <v>505054738</v>
      </c>
      <c r="D560" s="186"/>
      <c r="E560" s="420" t="s">
        <v>761</v>
      </c>
      <c r="F560" s="172">
        <v>1</v>
      </c>
      <c r="G560" s="171"/>
      <c r="H560" s="171">
        <v>1</v>
      </c>
      <c r="I560" s="171"/>
      <c r="J560" s="171"/>
      <c r="K560" s="172"/>
      <c r="L560" s="171"/>
      <c r="M560" s="171"/>
      <c r="N560" s="171"/>
      <c r="O560" s="171"/>
      <c r="Q560" s="415"/>
    </row>
    <row r="561" spans="1:17" ht="15">
      <c r="A561" s="171" t="s">
        <v>1420</v>
      </c>
      <c r="B561" s="171" t="s">
        <v>1310</v>
      </c>
      <c r="C561" s="171">
        <v>505689840</v>
      </c>
      <c r="D561" s="186"/>
      <c r="E561" s="420" t="s">
        <v>761</v>
      </c>
      <c r="F561" s="172">
        <v>2</v>
      </c>
      <c r="G561" s="171"/>
      <c r="H561" s="171">
        <v>2</v>
      </c>
      <c r="I561" s="171"/>
      <c r="J561" s="171"/>
      <c r="K561" s="172"/>
      <c r="L561" s="171"/>
      <c r="M561" s="171"/>
      <c r="N561" s="171"/>
      <c r="O561" s="171"/>
      <c r="Q561" s="415"/>
    </row>
    <row r="562" spans="1:17" ht="26.25">
      <c r="A562" s="421" t="s">
        <v>1421</v>
      </c>
      <c r="B562" s="421" t="s">
        <v>1310</v>
      </c>
      <c r="C562" s="171">
        <v>50503253176</v>
      </c>
      <c r="D562" s="186"/>
      <c r="E562" s="420" t="s">
        <v>708</v>
      </c>
      <c r="F562" s="172">
        <v>1</v>
      </c>
      <c r="G562" s="171"/>
      <c r="H562" s="171">
        <v>1</v>
      </c>
      <c r="I562" s="171"/>
      <c r="J562" s="171"/>
      <c r="K562" s="172"/>
      <c r="L562" s="171"/>
      <c r="M562" s="171"/>
      <c r="N562" s="171"/>
      <c r="O562" s="171"/>
      <c r="Q562" s="415"/>
    </row>
    <row r="563" spans="1:17" ht="26.25">
      <c r="A563" s="171" t="s">
        <v>1422</v>
      </c>
      <c r="B563" s="421" t="s">
        <v>1310</v>
      </c>
      <c r="C563" s="171">
        <v>53200578942</v>
      </c>
      <c r="D563" s="186"/>
      <c r="E563" s="420" t="s">
        <v>708</v>
      </c>
      <c r="F563" s="172">
        <v>1</v>
      </c>
      <c r="G563" s="171"/>
      <c r="H563" s="171">
        <v>1</v>
      </c>
      <c r="I563" s="171"/>
      <c r="J563" s="171"/>
      <c r="K563" s="172"/>
      <c r="L563" s="171"/>
      <c r="M563" s="171"/>
      <c r="N563" s="171"/>
      <c r="O563" s="171"/>
      <c r="Q563" s="415"/>
    </row>
    <row r="564" spans="1:17" ht="15">
      <c r="A564" s="171" t="s">
        <v>1720</v>
      </c>
      <c r="B564" s="421"/>
      <c r="C564" s="171"/>
      <c r="D564" s="186"/>
      <c r="E564" s="420"/>
      <c r="F564" s="172">
        <v>1</v>
      </c>
      <c r="G564" s="171"/>
      <c r="H564" s="171">
        <v>1</v>
      </c>
      <c r="I564" s="171"/>
      <c r="J564" s="171"/>
      <c r="K564" s="172"/>
      <c r="L564" s="171"/>
      <c r="M564" s="171"/>
      <c r="N564" s="171"/>
      <c r="O564" s="171"/>
      <c r="Q564" s="415"/>
    </row>
    <row r="565" spans="1:17" ht="15">
      <c r="A565" s="171" t="s">
        <v>1424</v>
      </c>
      <c r="B565" s="171" t="s">
        <v>1425</v>
      </c>
      <c r="C565" s="171">
        <v>571006600</v>
      </c>
      <c r="D565" s="186"/>
      <c r="E565" s="420" t="s">
        <v>1253</v>
      </c>
      <c r="F565" s="172">
        <v>5</v>
      </c>
      <c r="G565" s="171"/>
      <c r="H565" s="171">
        <v>5</v>
      </c>
      <c r="I565" s="171"/>
      <c r="J565" s="171"/>
      <c r="K565" s="172"/>
      <c r="L565" s="171"/>
      <c r="M565" s="171"/>
      <c r="N565" s="171"/>
      <c r="O565" s="171"/>
      <c r="Q565" s="415"/>
    </row>
    <row r="566" spans="1:17" ht="26.25">
      <c r="A566" s="171" t="s">
        <v>1426</v>
      </c>
      <c r="B566" s="171" t="s">
        <v>1425</v>
      </c>
      <c r="C566" s="171">
        <v>512005379</v>
      </c>
      <c r="D566" s="186"/>
      <c r="E566" s="420" t="s">
        <v>954</v>
      </c>
      <c r="F566" s="172">
        <v>2</v>
      </c>
      <c r="G566" s="171"/>
      <c r="H566" s="171">
        <v>2</v>
      </c>
      <c r="I566" s="171"/>
      <c r="J566" s="171"/>
      <c r="K566" s="172"/>
      <c r="L566" s="171"/>
      <c r="M566" s="171"/>
      <c r="N566" s="171"/>
      <c r="O566" s="171"/>
      <c r="Q566" s="415"/>
    </row>
    <row r="567" spans="1:17" ht="26.25">
      <c r="A567" s="171" t="s">
        <v>1427</v>
      </c>
      <c r="B567" s="171" t="s">
        <v>772</v>
      </c>
      <c r="C567" s="171">
        <v>507095031</v>
      </c>
      <c r="D567" s="186"/>
      <c r="E567" s="420" t="s">
        <v>1303</v>
      </c>
      <c r="F567" s="172">
        <v>1</v>
      </c>
      <c r="G567" s="171"/>
      <c r="H567" s="171">
        <v>1</v>
      </c>
      <c r="I567" s="181"/>
      <c r="J567" s="171"/>
      <c r="K567" s="172"/>
      <c r="L567" s="171"/>
      <c r="M567" s="171"/>
      <c r="N567" s="171"/>
      <c r="O567" s="171"/>
      <c r="Q567" s="415"/>
    </row>
    <row r="568" spans="1:17" ht="26.25">
      <c r="A568" s="171" t="s">
        <v>1428</v>
      </c>
      <c r="B568" s="171" t="s">
        <v>772</v>
      </c>
      <c r="C568" s="171">
        <v>50700939140</v>
      </c>
      <c r="D568" s="186"/>
      <c r="E568" s="420" t="s">
        <v>708</v>
      </c>
      <c r="F568" s="172">
        <v>2</v>
      </c>
      <c r="G568" s="171"/>
      <c r="H568" s="171">
        <v>2</v>
      </c>
      <c r="I568" s="181"/>
      <c r="J568" s="171"/>
      <c r="K568" s="172"/>
      <c r="L568" s="171"/>
      <c r="M568" s="171"/>
      <c r="N568" s="171"/>
      <c r="O568" s="171"/>
      <c r="Q568" s="415"/>
    </row>
    <row r="569" spans="1:17" ht="15">
      <c r="A569" s="171" t="s">
        <v>1721</v>
      </c>
      <c r="B569" s="171"/>
      <c r="C569" s="171"/>
      <c r="D569" s="186"/>
      <c r="E569" s="420"/>
      <c r="F569" s="172">
        <v>1</v>
      </c>
      <c r="G569" s="171"/>
      <c r="H569" s="171">
        <v>1</v>
      </c>
      <c r="I569" s="181"/>
      <c r="J569" s="171"/>
      <c r="K569" s="172"/>
      <c r="L569" s="171"/>
      <c r="M569" s="171"/>
      <c r="N569" s="171"/>
      <c r="O569" s="171"/>
      <c r="Q569" s="415"/>
    </row>
    <row r="570" spans="1:17" ht="15">
      <c r="A570" s="171" t="s">
        <v>1039</v>
      </c>
      <c r="B570" s="171" t="s">
        <v>1429</v>
      </c>
      <c r="C570" s="171">
        <v>52901001</v>
      </c>
      <c r="D570" s="171"/>
      <c r="E570" s="420" t="s">
        <v>761</v>
      </c>
      <c r="F570" s="172">
        <v>2</v>
      </c>
      <c r="G570" s="171"/>
      <c r="H570" s="171">
        <v>2</v>
      </c>
      <c r="I570" s="181"/>
      <c r="J570" s="171"/>
      <c r="K570" s="172"/>
      <c r="L570" s="171"/>
      <c r="M570" s="171"/>
      <c r="N570" s="171"/>
      <c r="O570" s="171"/>
      <c r="Q570" s="415"/>
    </row>
    <row r="571" spans="1:17" ht="15">
      <c r="A571" s="171" t="s">
        <v>1430</v>
      </c>
      <c r="B571" s="171" t="s">
        <v>1429</v>
      </c>
      <c r="C571" s="171">
        <v>529911678</v>
      </c>
      <c r="D571" s="171"/>
      <c r="E571" s="420" t="s">
        <v>761</v>
      </c>
      <c r="F571" s="172">
        <v>2</v>
      </c>
      <c r="G571" s="171"/>
      <c r="H571" s="171">
        <v>2</v>
      </c>
      <c r="I571" s="181"/>
      <c r="J571" s="171"/>
      <c r="K571" s="172"/>
      <c r="L571" s="171"/>
      <c r="M571" s="171"/>
      <c r="N571" s="171"/>
      <c r="O571" s="171"/>
      <c r="Q571" s="415"/>
    </row>
    <row r="572" spans="1:17" ht="15">
      <c r="A572" s="171" t="s">
        <v>1431</v>
      </c>
      <c r="B572" s="171" t="s">
        <v>1429</v>
      </c>
      <c r="C572" s="171">
        <v>529910145</v>
      </c>
      <c r="D572" s="171"/>
      <c r="E572" s="420" t="s">
        <v>761</v>
      </c>
      <c r="F572" s="172">
        <v>3</v>
      </c>
      <c r="G572" s="171"/>
      <c r="H572" s="171">
        <v>3</v>
      </c>
      <c r="I572" s="181"/>
      <c r="J572" s="171"/>
      <c r="K572" s="172"/>
      <c r="L572" s="171"/>
      <c r="M572" s="171"/>
      <c r="N572" s="171"/>
      <c r="O572" s="171"/>
      <c r="Q572" s="415"/>
    </row>
    <row r="573" spans="1:17" ht="15">
      <c r="A573" s="171" t="s">
        <v>1432</v>
      </c>
      <c r="B573" s="171" t="s">
        <v>1429</v>
      </c>
      <c r="C573" s="171">
        <v>529011500</v>
      </c>
      <c r="D573" s="171"/>
      <c r="E573" s="420" t="s">
        <v>1433</v>
      </c>
      <c r="F573" s="172">
        <v>4</v>
      </c>
      <c r="G573" s="171"/>
      <c r="H573" s="171">
        <v>4</v>
      </c>
      <c r="I573" s="181"/>
      <c r="J573" s="171"/>
      <c r="K573" s="172"/>
      <c r="L573" s="171"/>
      <c r="M573" s="171"/>
      <c r="N573" s="171"/>
      <c r="O573" s="171"/>
      <c r="Q573" s="415"/>
    </row>
    <row r="574" spans="1:17" ht="15">
      <c r="A574" s="171" t="s">
        <v>1434</v>
      </c>
      <c r="B574" s="171" t="s">
        <v>1429</v>
      </c>
      <c r="C574" s="171"/>
      <c r="D574" s="171"/>
      <c r="E574" s="420" t="s">
        <v>761</v>
      </c>
      <c r="F574" s="172">
        <v>2</v>
      </c>
      <c r="G574" s="171">
        <v>1</v>
      </c>
      <c r="H574" s="171">
        <v>2</v>
      </c>
      <c r="I574" s="181"/>
      <c r="J574" s="171"/>
      <c r="K574" s="172"/>
      <c r="L574" s="171"/>
      <c r="M574" s="171"/>
      <c r="N574" s="171"/>
      <c r="O574" s="171"/>
      <c r="Q574" s="415"/>
    </row>
    <row r="575" spans="1:17" ht="15">
      <c r="A575" s="171" t="s">
        <v>1435</v>
      </c>
      <c r="B575" s="171" t="s">
        <v>1429</v>
      </c>
      <c r="C575" s="171">
        <v>529306663</v>
      </c>
      <c r="D575" s="171"/>
      <c r="E575" s="420"/>
      <c r="F575" s="172">
        <v>1</v>
      </c>
      <c r="G575" s="171"/>
      <c r="H575" s="171">
        <v>1</v>
      </c>
      <c r="I575" s="181"/>
      <c r="J575" s="171"/>
      <c r="K575" s="172"/>
      <c r="L575" s="171"/>
      <c r="M575" s="171"/>
      <c r="N575" s="171"/>
      <c r="O575" s="171"/>
      <c r="Q575" s="415"/>
    </row>
    <row r="576" spans="1:17" ht="15">
      <c r="A576" s="171" t="s">
        <v>1436</v>
      </c>
      <c r="B576" s="421" t="s">
        <v>1429</v>
      </c>
      <c r="C576" s="171"/>
      <c r="D576" s="171"/>
      <c r="E576" s="420"/>
      <c r="F576" s="172">
        <v>1</v>
      </c>
      <c r="G576" s="171"/>
      <c r="H576" s="171">
        <v>1</v>
      </c>
      <c r="I576" s="181"/>
      <c r="J576" s="171"/>
      <c r="K576" s="172"/>
      <c r="L576" s="171"/>
      <c r="M576" s="171"/>
      <c r="N576" s="171"/>
      <c r="O576" s="171"/>
      <c r="Q576" s="415"/>
    </row>
    <row r="577" spans="1:17" ht="26.25">
      <c r="A577" s="171" t="s">
        <v>1722</v>
      </c>
      <c r="B577" s="421" t="s">
        <v>1429</v>
      </c>
      <c r="C577" s="171"/>
      <c r="D577" s="171"/>
      <c r="E577" s="420"/>
      <c r="F577" s="172">
        <v>1</v>
      </c>
      <c r="G577" s="171"/>
      <c r="H577" s="171">
        <v>1</v>
      </c>
      <c r="I577" s="181"/>
      <c r="J577" s="171"/>
      <c r="K577" s="172"/>
      <c r="L577" s="171"/>
      <c r="M577" s="171"/>
      <c r="N577" s="171"/>
      <c r="O577" s="171"/>
      <c r="Q577" s="415"/>
    </row>
    <row r="578" spans="1:17" ht="26.25">
      <c r="A578" s="171" t="s">
        <v>1437</v>
      </c>
      <c r="B578" s="171" t="s">
        <v>834</v>
      </c>
      <c r="C578" s="171">
        <v>534036010</v>
      </c>
      <c r="D578" s="171"/>
      <c r="E578" s="420" t="s">
        <v>1438</v>
      </c>
      <c r="F578" s="172">
        <v>1</v>
      </c>
      <c r="G578" s="171"/>
      <c r="H578" s="171">
        <v>1</v>
      </c>
      <c r="I578" s="171"/>
      <c r="J578" s="171"/>
      <c r="K578" s="172"/>
      <c r="L578" s="171"/>
      <c r="M578" s="171"/>
      <c r="N578" s="171"/>
      <c r="O578" s="171"/>
      <c r="Q578" s="415"/>
    </row>
    <row r="579" spans="1:17" ht="15">
      <c r="A579" s="171" t="s">
        <v>1051</v>
      </c>
      <c r="B579" s="421" t="s">
        <v>834</v>
      </c>
      <c r="C579" s="171">
        <v>534036148</v>
      </c>
      <c r="D579" s="171"/>
      <c r="E579" s="420" t="s">
        <v>761</v>
      </c>
      <c r="F579" s="172">
        <v>2</v>
      </c>
      <c r="G579" s="171"/>
      <c r="H579" s="171">
        <v>2</v>
      </c>
      <c r="I579" s="171"/>
      <c r="J579" s="171"/>
      <c r="K579" s="172"/>
      <c r="L579" s="171"/>
      <c r="M579" s="171"/>
      <c r="N579" s="171"/>
      <c r="O579" s="171"/>
      <c r="Q579" s="415"/>
    </row>
    <row r="580" spans="1:17" ht="15">
      <c r="A580" s="171" t="s">
        <v>1440</v>
      </c>
      <c r="B580" s="421" t="s">
        <v>834</v>
      </c>
      <c r="C580" s="171">
        <v>53404219437</v>
      </c>
      <c r="D580" s="171"/>
      <c r="E580" s="420" t="s">
        <v>1441</v>
      </c>
      <c r="F580" s="172">
        <v>1</v>
      </c>
      <c r="G580" s="171"/>
      <c r="H580" s="171">
        <v>1</v>
      </c>
      <c r="I580" s="171"/>
      <c r="J580" s="171"/>
      <c r="K580" s="172"/>
      <c r="L580" s="171"/>
      <c r="M580" s="171"/>
      <c r="N580" s="171"/>
      <c r="O580" s="171"/>
      <c r="Q580" s="415"/>
    </row>
    <row r="581" spans="1:17" ht="15">
      <c r="A581" s="171" t="s">
        <v>1442</v>
      </c>
      <c r="B581" s="421" t="s">
        <v>834</v>
      </c>
      <c r="C581" s="171">
        <v>53401135475</v>
      </c>
      <c r="D581" s="171"/>
      <c r="E581" s="420" t="s">
        <v>954</v>
      </c>
      <c r="F581" s="172">
        <v>1</v>
      </c>
      <c r="G581" s="171"/>
      <c r="H581" s="171">
        <v>1</v>
      </c>
      <c r="I581" s="171"/>
      <c r="J581" s="171"/>
      <c r="K581" s="172"/>
      <c r="L581" s="171"/>
      <c r="M581" s="171"/>
      <c r="N581" s="171"/>
      <c r="O581" s="171"/>
      <c r="Q581" s="415"/>
    </row>
    <row r="582" spans="1:17" ht="15">
      <c r="A582" s="171" t="s">
        <v>1443</v>
      </c>
      <c r="B582" s="421" t="s">
        <v>834</v>
      </c>
      <c r="C582" s="171">
        <v>534052566</v>
      </c>
      <c r="D582" s="171"/>
      <c r="E582" s="420" t="s">
        <v>1256</v>
      </c>
      <c r="F582" s="172">
        <v>1</v>
      </c>
      <c r="G582" s="171"/>
      <c r="H582" s="171">
        <v>0</v>
      </c>
      <c r="I582" s="171">
        <v>1</v>
      </c>
      <c r="J582" s="171"/>
      <c r="K582" s="172"/>
      <c r="L582" s="171"/>
      <c r="M582" s="171"/>
      <c r="N582" s="171"/>
      <c r="O582" s="171"/>
      <c r="Q582" s="415"/>
    </row>
    <row r="583" spans="1:17" ht="15">
      <c r="A583" s="171" t="s">
        <v>1444</v>
      </c>
      <c r="B583" s="171" t="s">
        <v>1445</v>
      </c>
      <c r="C583" s="171">
        <v>502001858</v>
      </c>
      <c r="D583" s="171"/>
      <c r="E583" s="420" t="s">
        <v>1303</v>
      </c>
      <c r="F583" s="172">
        <v>1</v>
      </c>
      <c r="G583" s="171"/>
      <c r="H583" s="171">
        <v>1</v>
      </c>
      <c r="I583" s="171"/>
      <c r="J583" s="171"/>
      <c r="K583" s="172"/>
      <c r="L583" s="171"/>
      <c r="M583" s="171"/>
      <c r="N583" s="171"/>
      <c r="O583" s="171"/>
      <c r="Q583" s="415"/>
    </row>
    <row r="584" spans="1:17" ht="15">
      <c r="A584" s="171" t="s">
        <v>1446</v>
      </c>
      <c r="B584" s="171" t="s">
        <v>1447</v>
      </c>
      <c r="C584" s="171">
        <v>511002752</v>
      </c>
      <c r="D584" s="171"/>
      <c r="E584" s="420" t="s">
        <v>1089</v>
      </c>
      <c r="F584" s="172">
        <v>1</v>
      </c>
      <c r="G584" s="171"/>
      <c r="H584" s="171">
        <v>1</v>
      </c>
      <c r="I584" s="171"/>
      <c r="J584" s="171"/>
      <c r="K584" s="172"/>
      <c r="L584" s="171"/>
      <c r="M584" s="171"/>
      <c r="N584" s="171"/>
      <c r="O584" s="171"/>
      <c r="Q584" s="415"/>
    </row>
    <row r="585" spans="1:17" ht="26.25">
      <c r="A585" s="171" t="s">
        <v>1448</v>
      </c>
      <c r="B585" s="171" t="s">
        <v>1449</v>
      </c>
      <c r="C585" s="171">
        <v>52500935505</v>
      </c>
      <c r="D585" s="171"/>
      <c r="E585" s="420" t="s">
        <v>1450</v>
      </c>
      <c r="F585" s="172">
        <v>1</v>
      </c>
      <c r="G585" s="171"/>
      <c r="H585" s="171">
        <v>1</v>
      </c>
      <c r="I585" s="171"/>
      <c r="J585" s="171"/>
      <c r="K585" s="172"/>
      <c r="L585" s="171"/>
      <c r="M585" s="171"/>
      <c r="N585" s="171"/>
      <c r="O585" s="171"/>
      <c r="Q585" s="415"/>
    </row>
    <row r="586" spans="1:17" ht="15">
      <c r="A586" s="171" t="s">
        <v>1451</v>
      </c>
      <c r="B586" s="171" t="s">
        <v>1449</v>
      </c>
      <c r="C586" s="422">
        <v>525140600</v>
      </c>
      <c r="D586" s="171"/>
      <c r="E586" s="420" t="s">
        <v>1450</v>
      </c>
      <c r="F586" s="172">
        <v>1</v>
      </c>
      <c r="G586" s="171"/>
      <c r="H586" s="171">
        <v>1</v>
      </c>
      <c r="I586" s="171"/>
      <c r="J586" s="171"/>
      <c r="K586" s="172"/>
      <c r="L586" s="171"/>
      <c r="M586" s="171"/>
      <c r="N586" s="171"/>
      <c r="O586" s="171"/>
      <c r="Q586" s="415"/>
    </row>
    <row r="587" spans="1:17" ht="26.25">
      <c r="A587" s="171" t="s">
        <v>1452</v>
      </c>
      <c r="B587" s="171" t="s">
        <v>1449</v>
      </c>
      <c r="C587" s="171">
        <v>52507268558</v>
      </c>
      <c r="D587" s="171"/>
      <c r="E587" s="420" t="s">
        <v>1450</v>
      </c>
      <c r="F587" s="172">
        <v>3</v>
      </c>
      <c r="G587" s="171"/>
      <c r="H587" s="171">
        <v>3</v>
      </c>
      <c r="I587" s="171"/>
      <c r="J587" s="171"/>
      <c r="K587" s="172"/>
      <c r="L587" s="171"/>
      <c r="M587" s="171"/>
      <c r="N587" s="171"/>
      <c r="O587" s="171"/>
      <c r="Q587" s="415"/>
    </row>
    <row r="588" spans="1:17" ht="26.25">
      <c r="A588" s="171" t="s">
        <v>1453</v>
      </c>
      <c r="B588" s="171" t="s">
        <v>1449</v>
      </c>
      <c r="C588" s="171">
        <v>52500154572</v>
      </c>
      <c r="D588" s="171"/>
      <c r="E588" s="420" t="s">
        <v>1089</v>
      </c>
      <c r="F588" s="172">
        <v>2</v>
      </c>
      <c r="G588" s="171"/>
      <c r="H588" s="171">
        <v>2</v>
      </c>
      <c r="I588" s="171"/>
      <c r="J588" s="171"/>
      <c r="K588" s="172"/>
      <c r="L588" s="171"/>
      <c r="M588" s="171"/>
      <c r="N588" s="171"/>
      <c r="O588" s="171"/>
      <c r="Q588" s="415"/>
    </row>
    <row r="589" spans="1:17" ht="15">
      <c r="A589" s="171" t="s">
        <v>1454</v>
      </c>
      <c r="B589" s="171" t="s">
        <v>955</v>
      </c>
      <c r="C589" s="171">
        <v>517015356</v>
      </c>
      <c r="D589" s="171"/>
      <c r="E589" s="420" t="s">
        <v>761</v>
      </c>
      <c r="F589" s="172">
        <v>3</v>
      </c>
      <c r="G589" s="171">
        <v>2</v>
      </c>
      <c r="H589" s="171">
        <v>2</v>
      </c>
      <c r="I589" s="171">
        <v>1</v>
      </c>
      <c r="J589" s="171"/>
      <c r="K589" s="172"/>
      <c r="L589" s="171"/>
      <c r="M589" s="171"/>
      <c r="N589" s="171"/>
      <c r="O589" s="171"/>
      <c r="Q589" s="415"/>
    </row>
    <row r="590" spans="1:17" ht="15">
      <c r="A590" s="171" t="s">
        <v>1011</v>
      </c>
      <c r="B590" s="171" t="s">
        <v>955</v>
      </c>
      <c r="C590" s="171">
        <v>517004241</v>
      </c>
      <c r="D590" s="171"/>
      <c r="E590" s="420" t="s">
        <v>1256</v>
      </c>
      <c r="F590" s="172">
        <v>4</v>
      </c>
      <c r="G590" s="171">
        <v>3</v>
      </c>
      <c r="H590" s="171">
        <v>3</v>
      </c>
      <c r="I590" s="171">
        <v>1</v>
      </c>
      <c r="J590" s="171"/>
      <c r="K590" s="172"/>
      <c r="L590" s="171"/>
      <c r="M590" s="171"/>
      <c r="N590" s="171"/>
      <c r="O590" s="171"/>
      <c r="Q590" s="415"/>
    </row>
    <row r="591" spans="1:17" ht="15">
      <c r="A591" s="171" t="s">
        <v>1455</v>
      </c>
      <c r="B591" s="171" t="s">
        <v>955</v>
      </c>
      <c r="C591" s="171">
        <v>517011062</v>
      </c>
      <c r="D591" s="171"/>
      <c r="E591" s="420" t="s">
        <v>1256</v>
      </c>
      <c r="F591" s="172">
        <v>1</v>
      </c>
      <c r="G591" s="171">
        <v>1</v>
      </c>
      <c r="H591" s="171">
        <v>0</v>
      </c>
      <c r="I591" s="171">
        <v>1</v>
      </c>
      <c r="J591" s="171"/>
      <c r="K591" s="172"/>
      <c r="L591" s="171"/>
      <c r="M591" s="171"/>
      <c r="N591" s="171"/>
      <c r="O591" s="171"/>
      <c r="Q591" s="415"/>
    </row>
    <row r="592" spans="1:17" ht="26.25">
      <c r="A592" s="171" t="s">
        <v>1456</v>
      </c>
      <c r="B592" s="171" t="s">
        <v>955</v>
      </c>
      <c r="C592" s="171">
        <v>547000124</v>
      </c>
      <c r="D592" s="171"/>
      <c r="E592" s="420" t="s">
        <v>1256</v>
      </c>
      <c r="F592" s="172">
        <v>6</v>
      </c>
      <c r="G592" s="171">
        <v>3</v>
      </c>
      <c r="H592" s="171">
        <v>6</v>
      </c>
      <c r="I592" s="171"/>
      <c r="J592" s="171"/>
      <c r="K592" s="172"/>
      <c r="L592" s="171"/>
      <c r="M592" s="171"/>
      <c r="N592" s="171"/>
      <c r="O592" s="171"/>
      <c r="Q592" s="415"/>
    </row>
    <row r="593" spans="1:17" ht="15">
      <c r="A593" s="171" t="s">
        <v>1458</v>
      </c>
      <c r="B593" s="171" t="s">
        <v>955</v>
      </c>
      <c r="C593" s="171">
        <v>51701001</v>
      </c>
      <c r="D593" s="171"/>
      <c r="E593" s="420" t="s">
        <v>1256</v>
      </c>
      <c r="F593" s="172">
        <v>3</v>
      </c>
      <c r="G593" s="171">
        <v>3</v>
      </c>
      <c r="H593" s="171">
        <v>0</v>
      </c>
      <c r="I593" s="171">
        <v>3</v>
      </c>
      <c r="J593" s="171"/>
      <c r="K593" s="172"/>
      <c r="L593" s="171"/>
      <c r="M593" s="171"/>
      <c r="N593" s="171"/>
      <c r="O593" s="171"/>
      <c r="Q593" s="415"/>
    </row>
    <row r="594" spans="1:17" ht="15">
      <c r="A594" s="171" t="s">
        <v>1459</v>
      </c>
      <c r="B594" s="171" t="s">
        <v>955</v>
      </c>
      <c r="C594" s="171">
        <v>517002639</v>
      </c>
      <c r="D594" s="171"/>
      <c r="E594" s="420" t="s">
        <v>1256</v>
      </c>
      <c r="F594" s="172">
        <v>4</v>
      </c>
      <c r="G594" s="171">
        <v>2</v>
      </c>
      <c r="H594" s="171">
        <v>2</v>
      </c>
      <c r="I594" s="171">
        <v>2</v>
      </c>
      <c r="J594" s="171"/>
      <c r="K594" s="172"/>
      <c r="L594" s="171"/>
      <c r="M594" s="171"/>
      <c r="N594" s="171"/>
      <c r="O594" s="171"/>
      <c r="Q594" s="415"/>
    </row>
    <row r="595" spans="1:17" ht="15">
      <c r="A595" s="171" t="s">
        <v>1461</v>
      </c>
      <c r="B595" s="171" t="s">
        <v>955</v>
      </c>
      <c r="C595" s="171">
        <v>51703748202</v>
      </c>
      <c r="D595" s="171"/>
      <c r="E595" s="420" t="s">
        <v>1256</v>
      </c>
      <c r="F595" s="172">
        <v>1</v>
      </c>
      <c r="G595" s="171"/>
      <c r="H595" s="171">
        <v>1</v>
      </c>
      <c r="I595" s="171"/>
      <c r="J595" s="171"/>
      <c r="K595" s="172"/>
      <c r="L595" s="171"/>
      <c r="M595" s="171"/>
      <c r="N595" s="171"/>
      <c r="O595" s="171"/>
      <c r="Q595" s="415"/>
    </row>
    <row r="596" spans="1:17" ht="26.25">
      <c r="A596" s="171" t="s">
        <v>1723</v>
      </c>
      <c r="B596" s="171" t="s">
        <v>955</v>
      </c>
      <c r="C596" s="171">
        <v>517004755109</v>
      </c>
      <c r="D596" s="171"/>
      <c r="E596" s="420"/>
      <c r="F596" s="172">
        <v>3</v>
      </c>
      <c r="G596" s="171"/>
      <c r="H596" s="171">
        <v>3</v>
      </c>
      <c r="I596" s="171"/>
      <c r="J596" s="171"/>
      <c r="K596" s="172"/>
      <c r="L596" s="171"/>
      <c r="M596" s="171"/>
      <c r="N596" s="171"/>
      <c r="O596" s="171"/>
      <c r="Q596" s="415"/>
    </row>
    <row r="597" spans="1:17" ht="15">
      <c r="A597" s="171" t="s">
        <v>1724</v>
      </c>
      <c r="B597" s="171" t="s">
        <v>955</v>
      </c>
      <c r="C597" s="171">
        <v>517001339</v>
      </c>
      <c r="D597" s="171"/>
      <c r="E597" s="420"/>
      <c r="F597" s="172">
        <v>1</v>
      </c>
      <c r="G597" s="171"/>
      <c r="H597" s="171">
        <v>1</v>
      </c>
      <c r="I597" s="171"/>
      <c r="J597" s="171"/>
      <c r="K597" s="172"/>
      <c r="L597" s="171"/>
      <c r="M597" s="171"/>
      <c r="N597" s="171"/>
      <c r="O597" s="171"/>
      <c r="Q597" s="415"/>
    </row>
    <row r="598" spans="1:17" ht="15">
      <c r="A598" s="171" t="s">
        <v>1725</v>
      </c>
      <c r="B598" s="171" t="s">
        <v>955</v>
      </c>
      <c r="C598" s="171">
        <v>517000261</v>
      </c>
      <c r="D598" s="171"/>
      <c r="E598" s="420"/>
      <c r="F598" s="172">
        <v>1</v>
      </c>
      <c r="G598" s="171"/>
      <c r="H598" s="171">
        <v>1</v>
      </c>
      <c r="I598" s="171"/>
      <c r="J598" s="171"/>
      <c r="K598" s="172"/>
      <c r="L598" s="171"/>
      <c r="M598" s="171"/>
      <c r="N598" s="171"/>
      <c r="O598" s="171"/>
      <c r="Q598" s="415"/>
    </row>
    <row r="599" spans="1:17" ht="15">
      <c r="A599" s="171" t="s">
        <v>1463</v>
      </c>
      <c r="B599" s="171" t="s">
        <v>1464</v>
      </c>
      <c r="C599" s="171">
        <v>527002395</v>
      </c>
      <c r="D599" s="171"/>
      <c r="E599" s="420" t="s">
        <v>1254</v>
      </c>
      <c r="F599" s="172">
        <v>1</v>
      </c>
      <c r="G599" s="171"/>
      <c r="H599" s="171">
        <v>1</v>
      </c>
      <c r="I599" s="171"/>
      <c r="J599" s="171"/>
      <c r="K599" s="172"/>
      <c r="L599" s="171"/>
      <c r="M599" s="171"/>
      <c r="N599" s="171"/>
      <c r="O599" s="171"/>
      <c r="Q599" s="415"/>
    </row>
    <row r="600" spans="1:17" ht="15">
      <c r="A600" s="171" t="s">
        <v>1465</v>
      </c>
      <c r="B600" s="171" t="s">
        <v>1464</v>
      </c>
      <c r="C600" s="171">
        <v>527000951</v>
      </c>
      <c r="D600" s="171"/>
      <c r="E600" s="420" t="s">
        <v>1466</v>
      </c>
      <c r="F600" s="172">
        <v>1</v>
      </c>
      <c r="G600" s="171"/>
      <c r="H600" s="171">
        <v>1</v>
      </c>
      <c r="I600" s="171"/>
      <c r="J600" s="171"/>
      <c r="K600" s="172"/>
      <c r="L600" s="171"/>
      <c r="M600" s="171"/>
      <c r="N600" s="171"/>
      <c r="O600" s="171"/>
      <c r="Q600" s="415"/>
    </row>
    <row r="601" spans="1:17" ht="15">
      <c r="A601" s="171" t="s">
        <v>1467</v>
      </c>
      <c r="B601" s="171" t="s">
        <v>1333</v>
      </c>
      <c r="C601" s="422">
        <v>532011067</v>
      </c>
      <c r="D601" s="171"/>
      <c r="E601" s="420" t="s">
        <v>708</v>
      </c>
      <c r="F601" s="172">
        <v>2</v>
      </c>
      <c r="G601" s="171"/>
      <c r="H601" s="171">
        <v>2</v>
      </c>
      <c r="I601" s="171"/>
      <c r="J601" s="171"/>
      <c r="K601" s="172"/>
      <c r="L601" s="171"/>
      <c r="M601" s="171"/>
      <c r="N601" s="171"/>
      <c r="O601" s="171"/>
      <c r="Q601" s="415"/>
    </row>
    <row r="602" spans="1:17" ht="15">
      <c r="A602" s="171" t="s">
        <v>1468</v>
      </c>
      <c r="B602" s="171" t="s">
        <v>774</v>
      </c>
      <c r="C602" s="171">
        <v>508010016</v>
      </c>
      <c r="D602" s="171"/>
      <c r="E602" s="420" t="s">
        <v>1303</v>
      </c>
      <c r="F602" s="172">
        <v>1</v>
      </c>
      <c r="G602" s="171"/>
      <c r="H602" s="171">
        <v>1</v>
      </c>
      <c r="I602" s="171"/>
      <c r="J602" s="171"/>
      <c r="K602" s="172"/>
      <c r="L602" s="171"/>
      <c r="M602" s="171"/>
      <c r="N602" s="171"/>
      <c r="O602" s="171"/>
      <c r="Q602" s="415"/>
    </row>
    <row r="603" spans="1:17" ht="15">
      <c r="A603" s="171" t="s">
        <v>1469</v>
      </c>
      <c r="B603" s="171" t="s">
        <v>774</v>
      </c>
      <c r="C603" s="171">
        <v>50800576268</v>
      </c>
      <c r="D603" s="171"/>
      <c r="E603" s="420" t="s">
        <v>761</v>
      </c>
      <c r="F603" s="172">
        <v>1</v>
      </c>
      <c r="G603" s="171"/>
      <c r="H603" s="171">
        <v>1</v>
      </c>
      <c r="I603" s="171"/>
      <c r="J603" s="171"/>
      <c r="K603" s="172"/>
      <c r="L603" s="171"/>
      <c r="M603" s="171"/>
      <c r="N603" s="171"/>
      <c r="O603" s="171"/>
      <c r="Q603" s="415"/>
    </row>
    <row r="604" spans="1:17" ht="15">
      <c r="A604" s="171" t="s">
        <v>731</v>
      </c>
      <c r="B604" s="171" t="s">
        <v>1470</v>
      </c>
      <c r="C604" s="171">
        <v>528008897</v>
      </c>
      <c r="D604" s="171"/>
      <c r="E604" s="420" t="s">
        <v>1303</v>
      </c>
      <c r="F604" s="172">
        <v>1</v>
      </c>
      <c r="G604" s="171"/>
      <c r="H604" s="171">
        <v>1</v>
      </c>
      <c r="I604" s="171"/>
      <c r="J604" s="171"/>
      <c r="K604" s="172"/>
      <c r="L604" s="171"/>
      <c r="M604" s="171"/>
      <c r="N604" s="171"/>
      <c r="O604" s="171"/>
      <c r="Q604" s="415"/>
    </row>
    <row r="605" spans="1:17" ht="15">
      <c r="A605" s="171" t="s">
        <v>1471</v>
      </c>
      <c r="B605" s="171" t="s">
        <v>782</v>
      </c>
      <c r="C605" s="171">
        <v>546025408</v>
      </c>
      <c r="D605" s="171"/>
      <c r="E605" s="420" t="s">
        <v>1472</v>
      </c>
      <c r="F605" s="172">
        <v>1</v>
      </c>
      <c r="G605" s="171"/>
      <c r="H605" s="171">
        <v>1</v>
      </c>
      <c r="I605" s="171"/>
      <c r="J605" s="171"/>
      <c r="K605" s="172"/>
      <c r="L605" s="171"/>
      <c r="M605" s="171"/>
      <c r="N605" s="171"/>
      <c r="O605" s="171"/>
      <c r="Q605" s="415"/>
    </row>
    <row r="606" spans="1:17" ht="15">
      <c r="A606" s="171" t="s">
        <v>1473</v>
      </c>
      <c r="B606" s="171" t="s">
        <v>787</v>
      </c>
      <c r="C606" s="171">
        <v>536004134</v>
      </c>
      <c r="D606" s="171"/>
      <c r="E606" s="420" t="s">
        <v>693</v>
      </c>
      <c r="F606" s="172">
        <v>1</v>
      </c>
      <c r="G606" s="171"/>
      <c r="H606" s="171">
        <v>1</v>
      </c>
      <c r="I606" s="171"/>
      <c r="J606" s="171"/>
      <c r="K606" s="172"/>
      <c r="L606" s="171"/>
      <c r="M606" s="171"/>
      <c r="N606" s="171"/>
      <c r="O606" s="171"/>
      <c r="Q606" s="415"/>
    </row>
    <row r="607" spans="1:17" ht="15">
      <c r="A607" s="171" t="s">
        <v>1474</v>
      </c>
      <c r="B607" s="171" t="s">
        <v>787</v>
      </c>
      <c r="C607" s="171">
        <v>536007992</v>
      </c>
      <c r="D607" s="171"/>
      <c r="E607" s="420"/>
      <c r="F607" s="172">
        <v>1</v>
      </c>
      <c r="G607" s="171"/>
      <c r="H607" s="171">
        <v>1</v>
      </c>
      <c r="I607" s="171"/>
      <c r="J607" s="171"/>
      <c r="K607" s="172"/>
      <c r="L607" s="171"/>
      <c r="M607" s="171"/>
      <c r="N607" s="171"/>
      <c r="O607" s="171"/>
      <c r="Q607" s="415"/>
    </row>
    <row r="608" spans="1:17" ht="26.25">
      <c r="A608" s="171" t="s">
        <v>1475</v>
      </c>
      <c r="B608" s="171" t="s">
        <v>1476</v>
      </c>
      <c r="C608" s="171">
        <v>53000868267</v>
      </c>
      <c r="D608" s="171"/>
      <c r="E608" s="420" t="s">
        <v>954</v>
      </c>
      <c r="F608" s="172">
        <v>1</v>
      </c>
      <c r="G608" s="171"/>
      <c r="H608" s="171">
        <v>1</v>
      </c>
      <c r="I608" s="171"/>
      <c r="J608" s="171"/>
      <c r="K608" s="172"/>
      <c r="L608" s="171"/>
      <c r="M608" s="171"/>
      <c r="N608" s="171"/>
      <c r="O608" s="171"/>
      <c r="Q608" s="415"/>
    </row>
    <row r="609" spans="1:17" ht="26.25">
      <c r="A609" s="171" t="s">
        <v>1477</v>
      </c>
      <c r="B609" s="171" t="s">
        <v>1478</v>
      </c>
      <c r="C609" s="171">
        <v>52200167034</v>
      </c>
      <c r="D609" s="171"/>
      <c r="E609" s="420" t="s">
        <v>761</v>
      </c>
      <c r="F609" s="172">
        <v>1</v>
      </c>
      <c r="G609" s="171"/>
      <c r="H609" s="171">
        <v>1</v>
      </c>
      <c r="I609" s="171"/>
      <c r="J609" s="171"/>
      <c r="K609" s="172"/>
      <c r="L609" s="171"/>
      <c r="M609" s="171"/>
      <c r="N609" s="171"/>
      <c r="O609" s="171"/>
      <c r="Q609" s="415"/>
    </row>
    <row r="610" spans="1:17" ht="26.25">
      <c r="A610" s="171" t="s">
        <v>1479</v>
      </c>
      <c r="B610" s="171" t="s">
        <v>1478</v>
      </c>
      <c r="C610" s="171">
        <v>52203802372</v>
      </c>
      <c r="D610" s="171"/>
      <c r="E610" s="420" t="s">
        <v>761</v>
      </c>
      <c r="F610" s="172">
        <v>2</v>
      </c>
      <c r="G610" s="171"/>
      <c r="H610" s="171">
        <v>2</v>
      </c>
      <c r="I610" s="171"/>
      <c r="J610" s="171"/>
      <c r="K610" s="172"/>
      <c r="L610" s="171"/>
      <c r="M610" s="171"/>
      <c r="N610" s="171"/>
      <c r="O610" s="171"/>
      <c r="Q610" s="415"/>
    </row>
    <row r="611" spans="1:17" ht="26.25">
      <c r="A611" s="171" t="s">
        <v>1481</v>
      </c>
      <c r="B611" s="171" t="s">
        <v>1478</v>
      </c>
      <c r="C611" s="171">
        <v>54802988245</v>
      </c>
      <c r="D611" s="171"/>
      <c r="E611" s="420" t="s">
        <v>761</v>
      </c>
      <c r="F611" s="172">
        <v>1</v>
      </c>
      <c r="G611" s="171"/>
      <c r="H611" s="171">
        <v>1</v>
      </c>
      <c r="I611" s="171"/>
      <c r="J611" s="171"/>
      <c r="K611" s="172"/>
      <c r="L611" s="171"/>
      <c r="M611" s="171"/>
      <c r="N611" s="171"/>
      <c r="O611" s="171"/>
      <c r="Q611" s="415"/>
    </row>
    <row r="612" spans="1:17" ht="15">
      <c r="A612" s="171" t="s">
        <v>1482</v>
      </c>
      <c r="B612" s="171" t="s">
        <v>780</v>
      </c>
      <c r="C612" s="171">
        <v>513005452</v>
      </c>
      <c r="D612" s="171"/>
      <c r="E612" s="420" t="s">
        <v>1089</v>
      </c>
      <c r="F612" s="172">
        <v>1</v>
      </c>
      <c r="G612" s="171"/>
      <c r="H612" s="171">
        <v>1</v>
      </c>
      <c r="I612" s="171"/>
      <c r="J612" s="171"/>
      <c r="K612" s="172"/>
      <c r="L612" s="171"/>
      <c r="M612" s="171"/>
      <c r="N612" s="171"/>
      <c r="O612" s="171"/>
      <c r="Q612" s="415"/>
    </row>
    <row r="613" spans="1:17" ht="15">
      <c r="A613" s="171" t="s">
        <v>1483</v>
      </c>
      <c r="B613" s="171" t="s">
        <v>1484</v>
      </c>
      <c r="C613" s="171">
        <v>52909118</v>
      </c>
      <c r="D613" s="171"/>
      <c r="E613" s="420" t="s">
        <v>761</v>
      </c>
      <c r="F613" s="172">
        <v>1</v>
      </c>
      <c r="G613" s="171"/>
      <c r="H613" s="171">
        <v>1</v>
      </c>
      <c r="I613" s="171"/>
      <c r="J613" s="171"/>
      <c r="K613" s="172"/>
      <c r="L613" s="171"/>
      <c r="M613" s="171"/>
      <c r="N613" s="171"/>
      <c r="O613" s="171"/>
      <c r="Q613" s="415"/>
    </row>
    <row r="614" spans="1:17" ht="26.25">
      <c r="A614" s="171" t="s">
        <v>1485</v>
      </c>
      <c r="B614" s="171" t="s">
        <v>1486</v>
      </c>
      <c r="C614" s="171">
        <v>50601623192</v>
      </c>
      <c r="D614" s="171"/>
      <c r="E614" s="420" t="s">
        <v>761</v>
      </c>
      <c r="F614" s="172">
        <v>2</v>
      </c>
      <c r="G614" s="171"/>
      <c r="H614" s="171">
        <v>2</v>
      </c>
      <c r="I614" s="171"/>
      <c r="J614" s="171"/>
      <c r="K614" s="172"/>
      <c r="L614" s="171"/>
      <c r="M614" s="171"/>
      <c r="N614" s="171"/>
      <c r="O614" s="171"/>
      <c r="Q614" s="415"/>
    </row>
    <row r="615" spans="1:17" ht="15">
      <c r="A615" s="171" t="s">
        <v>529</v>
      </c>
      <c r="B615" s="171" t="s">
        <v>1486</v>
      </c>
      <c r="C615" s="171"/>
      <c r="D615" s="171"/>
      <c r="E615" s="420"/>
      <c r="F615" s="172">
        <v>1</v>
      </c>
      <c r="G615" s="171"/>
      <c r="H615" s="171">
        <v>1</v>
      </c>
      <c r="I615" s="171"/>
      <c r="J615" s="171"/>
      <c r="K615" s="172"/>
      <c r="L615" s="171"/>
      <c r="M615" s="171"/>
      <c r="N615" s="171"/>
      <c r="O615" s="171"/>
      <c r="Q615" s="415"/>
    </row>
    <row r="616" spans="1:17" ht="26.25">
      <c r="A616" s="171" t="s">
        <v>1487</v>
      </c>
      <c r="B616" s="171" t="s">
        <v>1488</v>
      </c>
      <c r="C616" s="171">
        <v>54202841460</v>
      </c>
      <c r="D616" s="171"/>
      <c r="E616" s="420" t="s">
        <v>1726</v>
      </c>
      <c r="F616" s="172">
        <v>1</v>
      </c>
      <c r="G616" s="171"/>
      <c r="H616" s="171">
        <v>1</v>
      </c>
      <c r="I616" s="171"/>
      <c r="J616" s="171"/>
      <c r="K616" s="172"/>
      <c r="L616" s="171"/>
      <c r="M616" s="171"/>
      <c r="N616" s="171"/>
      <c r="O616" s="171"/>
      <c r="Q616" s="415"/>
    </row>
    <row r="617" spans="1:17" ht="26.25">
      <c r="A617" s="171" t="s">
        <v>1727</v>
      </c>
      <c r="B617" s="171" t="s">
        <v>1497</v>
      </c>
      <c r="C617" s="171">
        <v>51400755987</v>
      </c>
      <c r="D617" s="171"/>
      <c r="E617" s="420" t="s">
        <v>954</v>
      </c>
      <c r="F617" s="172">
        <v>1</v>
      </c>
      <c r="G617" s="171"/>
      <c r="H617" s="171">
        <v>1</v>
      </c>
      <c r="I617" s="171"/>
      <c r="J617" s="171"/>
      <c r="K617" s="172"/>
      <c r="L617" s="171"/>
      <c r="M617" s="171"/>
      <c r="N617" s="171"/>
      <c r="O617" s="171"/>
      <c r="Q617" s="415"/>
    </row>
    <row r="618" spans="1:17" ht="26.25">
      <c r="A618" s="171" t="s">
        <v>1728</v>
      </c>
      <c r="B618" s="171" t="s">
        <v>1497</v>
      </c>
      <c r="C618" s="171">
        <v>51400001370</v>
      </c>
      <c r="D618" s="171"/>
      <c r="E618" s="420" t="s">
        <v>954</v>
      </c>
      <c r="F618" s="172">
        <v>1</v>
      </c>
      <c r="G618" s="171"/>
      <c r="H618" s="171">
        <v>1</v>
      </c>
      <c r="I618" s="171"/>
      <c r="J618" s="171"/>
      <c r="K618" s="172"/>
      <c r="L618" s="171"/>
      <c r="M618" s="171"/>
      <c r="N618" s="171"/>
      <c r="O618" s="171"/>
      <c r="Q618" s="415"/>
    </row>
    <row r="619" spans="1:17" ht="15">
      <c r="A619" s="171" t="s">
        <v>1729</v>
      </c>
      <c r="B619" s="171" t="s">
        <v>1497</v>
      </c>
      <c r="C619" s="171">
        <v>51400090274</v>
      </c>
      <c r="D619" s="171"/>
      <c r="E619" s="420"/>
      <c r="F619" s="172">
        <v>1</v>
      </c>
      <c r="G619" s="171"/>
      <c r="H619" s="171">
        <v>1</v>
      </c>
      <c r="I619" s="171"/>
      <c r="J619" s="171"/>
      <c r="K619" s="172"/>
      <c r="L619" s="171"/>
      <c r="M619" s="171"/>
      <c r="N619" s="171"/>
      <c r="O619" s="171"/>
      <c r="Q619" s="415"/>
    </row>
    <row r="620" spans="1:17" ht="15">
      <c r="A620" s="171" t="s">
        <v>1730</v>
      </c>
      <c r="B620" s="171" t="s">
        <v>1489</v>
      </c>
      <c r="C620" s="171">
        <v>515001140</v>
      </c>
      <c r="D620" s="171"/>
      <c r="E620" s="420"/>
      <c r="F620" s="172">
        <v>1</v>
      </c>
      <c r="G620" s="171"/>
      <c r="H620" s="171">
        <v>1</v>
      </c>
      <c r="I620" s="171"/>
      <c r="J620" s="171"/>
      <c r="K620" s="172"/>
      <c r="L620" s="171"/>
      <c r="M620" s="171"/>
      <c r="N620" s="171"/>
      <c r="O620" s="171"/>
      <c r="Q620" s="415"/>
    </row>
    <row r="621" spans="1:17" ht="26.25">
      <c r="A621" s="171" t="s">
        <v>1731</v>
      </c>
      <c r="B621" s="171" t="s">
        <v>1489</v>
      </c>
      <c r="C621" s="171">
        <v>54800568747</v>
      </c>
      <c r="D621" s="171"/>
      <c r="E621" s="420"/>
      <c r="F621" s="172">
        <v>1</v>
      </c>
      <c r="G621" s="171"/>
      <c r="H621" s="171">
        <v>1</v>
      </c>
      <c r="I621" s="171"/>
      <c r="J621" s="171"/>
      <c r="K621" s="172"/>
      <c r="L621" s="171"/>
      <c r="M621" s="171"/>
      <c r="N621" s="171"/>
      <c r="O621" s="171"/>
      <c r="Q621" s="415"/>
    </row>
    <row r="622" spans="1:17" ht="26.25">
      <c r="A622" s="171" t="s">
        <v>1732</v>
      </c>
      <c r="B622" s="171" t="s">
        <v>767</v>
      </c>
      <c r="C622" s="171">
        <v>52905761208</v>
      </c>
      <c r="D622" s="171"/>
      <c r="E622" s="420"/>
      <c r="F622" s="172">
        <v>1</v>
      </c>
      <c r="G622" s="171"/>
      <c r="H622" s="171">
        <v>1</v>
      </c>
      <c r="I622" s="171"/>
      <c r="J622" s="171"/>
      <c r="K622" s="172"/>
      <c r="L622" s="171"/>
      <c r="M622" s="171"/>
      <c r="N622" s="171"/>
      <c r="O622" s="171"/>
      <c r="Q622" s="415"/>
    </row>
    <row r="623" spans="1:17" ht="15.75" thickBot="1">
      <c r="A623" s="149" t="s">
        <v>1022</v>
      </c>
      <c r="B623" s="423"/>
      <c r="C623" s="424"/>
      <c r="D623" s="424"/>
      <c r="E623" s="425"/>
      <c r="F623" s="426">
        <v>102</v>
      </c>
      <c r="G623" s="427">
        <f>SUM(G561:G619)</f>
        <v>15</v>
      </c>
      <c r="H623" s="427">
        <v>93</v>
      </c>
      <c r="I623" s="427">
        <f>SUM(I561:I619)</f>
        <v>9</v>
      </c>
      <c r="J623" s="427">
        <f>SUM(J561:J619)</f>
        <v>0</v>
      </c>
      <c r="K623" s="426">
        <v>100</v>
      </c>
      <c r="L623" s="427">
        <v>20</v>
      </c>
      <c r="M623" s="427">
        <v>100</v>
      </c>
      <c r="N623" s="427">
        <v>0</v>
      </c>
      <c r="O623" s="427">
        <v>0</v>
      </c>
      <c r="Q623" s="415"/>
    </row>
    <row r="624" spans="1:15" ht="34.5">
      <c r="A624" s="428" t="s">
        <v>377</v>
      </c>
      <c r="B624" s="429"/>
      <c r="C624" s="429"/>
      <c r="D624" s="429"/>
      <c r="E624" s="430"/>
      <c r="F624" s="431"/>
      <c r="G624" s="432"/>
      <c r="H624" s="432"/>
      <c r="I624" s="432"/>
      <c r="J624" s="433"/>
      <c r="K624" s="434"/>
      <c r="L624" s="435"/>
      <c r="M624" s="436"/>
      <c r="N624" s="436"/>
      <c r="O624" s="437"/>
    </row>
    <row r="625" spans="1:15" ht="12.75">
      <c r="A625" s="173" t="s">
        <v>1733</v>
      </c>
      <c r="B625" s="178" t="s">
        <v>1425</v>
      </c>
      <c r="C625" s="438">
        <v>512086924</v>
      </c>
      <c r="D625" s="439"/>
      <c r="E625" s="440"/>
      <c r="F625" s="441">
        <v>10</v>
      </c>
      <c r="G625" s="442"/>
      <c r="H625" s="442">
        <v>0</v>
      </c>
      <c r="I625" s="442">
        <v>10</v>
      </c>
      <c r="J625" s="443">
        <v>0</v>
      </c>
      <c r="K625" s="441"/>
      <c r="L625" s="442"/>
      <c r="M625" s="442"/>
      <c r="N625" s="442"/>
      <c r="O625" s="443"/>
    </row>
    <row r="626" spans="1:15" ht="12.75">
      <c r="A626" s="173" t="s">
        <v>1734</v>
      </c>
      <c r="B626" s="178" t="s">
        <v>1470</v>
      </c>
      <c r="C626" s="173">
        <v>528001387</v>
      </c>
      <c r="D626" s="439"/>
      <c r="E626" s="440"/>
      <c r="F626" s="441">
        <v>0</v>
      </c>
      <c r="G626" s="442"/>
      <c r="H626" s="442">
        <v>0</v>
      </c>
      <c r="I626" s="442">
        <v>0</v>
      </c>
      <c r="J626" s="443">
        <v>0</v>
      </c>
      <c r="K626" s="441"/>
      <c r="L626" s="442"/>
      <c r="M626" s="442"/>
      <c r="N626" s="442"/>
      <c r="O626" s="443"/>
    </row>
    <row r="627" spans="1:15" ht="24">
      <c r="A627" s="173" t="s">
        <v>1735</v>
      </c>
      <c r="B627" s="178" t="s">
        <v>774</v>
      </c>
      <c r="C627" s="173">
        <v>508008313</v>
      </c>
      <c r="D627" s="439"/>
      <c r="E627" s="440"/>
      <c r="F627" s="441">
        <v>10</v>
      </c>
      <c r="G627" s="442"/>
      <c r="H627" s="442">
        <v>0</v>
      </c>
      <c r="I627" s="442">
        <v>10</v>
      </c>
      <c r="J627" s="443">
        <v>0</v>
      </c>
      <c r="K627" s="441"/>
      <c r="L627" s="442"/>
      <c r="M627" s="442"/>
      <c r="N627" s="442"/>
      <c r="O627" s="443"/>
    </row>
    <row r="628" spans="1:15" ht="12.75">
      <c r="A628" s="173" t="s">
        <v>1736</v>
      </c>
      <c r="B628" s="178" t="s">
        <v>1737</v>
      </c>
      <c r="C628" s="438">
        <v>510000576</v>
      </c>
      <c r="D628" s="439"/>
      <c r="E628" s="440"/>
      <c r="F628" s="441">
        <v>0</v>
      </c>
      <c r="G628" s="442"/>
      <c r="H628" s="442">
        <v>0</v>
      </c>
      <c r="I628" s="442">
        <v>0</v>
      </c>
      <c r="J628" s="443">
        <v>0</v>
      </c>
      <c r="K628" s="441"/>
      <c r="L628" s="442"/>
      <c r="M628" s="442"/>
      <c r="N628" s="442"/>
      <c r="O628" s="443"/>
    </row>
    <row r="629" spans="1:15" ht="24">
      <c r="A629" s="173" t="s">
        <v>1738</v>
      </c>
      <c r="B629" s="178" t="s">
        <v>787</v>
      </c>
      <c r="C629" s="438">
        <v>536011237</v>
      </c>
      <c r="D629" s="439"/>
      <c r="E629" s="440"/>
      <c r="F629" s="441">
        <v>10</v>
      </c>
      <c r="G629" s="442"/>
      <c r="H629" s="442">
        <v>0</v>
      </c>
      <c r="I629" s="442">
        <v>10</v>
      </c>
      <c r="J629" s="443">
        <v>0</v>
      </c>
      <c r="K629" s="441"/>
      <c r="L629" s="442"/>
      <c r="M629" s="442"/>
      <c r="N629" s="442"/>
      <c r="O629" s="443"/>
    </row>
    <row r="630" spans="1:15" ht="12.75">
      <c r="A630" s="173" t="s">
        <v>1739</v>
      </c>
      <c r="B630" s="178" t="s">
        <v>1740</v>
      </c>
      <c r="C630" s="438">
        <v>506064016</v>
      </c>
      <c r="D630" s="439"/>
      <c r="E630" s="440"/>
      <c r="F630" s="441">
        <v>20</v>
      </c>
      <c r="G630" s="442"/>
      <c r="H630" s="442">
        <v>0</v>
      </c>
      <c r="I630" s="442">
        <v>20</v>
      </c>
      <c r="J630" s="443">
        <v>0</v>
      </c>
      <c r="K630" s="441"/>
      <c r="L630" s="442"/>
      <c r="M630" s="442"/>
      <c r="N630" s="442"/>
      <c r="O630" s="443"/>
    </row>
    <row r="631" spans="1:15" ht="12.75">
      <c r="A631" s="173" t="s">
        <v>1741</v>
      </c>
      <c r="B631" s="178" t="s">
        <v>1742</v>
      </c>
      <c r="C631" s="438">
        <v>541001805</v>
      </c>
      <c r="D631" s="439"/>
      <c r="E631" s="440"/>
      <c r="F631" s="441">
        <v>0</v>
      </c>
      <c r="G631" s="442"/>
      <c r="H631" s="442">
        <v>0</v>
      </c>
      <c r="I631" s="442">
        <v>0</v>
      </c>
      <c r="J631" s="443">
        <v>0</v>
      </c>
      <c r="K631" s="441"/>
      <c r="L631" s="442"/>
      <c r="M631" s="442"/>
      <c r="N631" s="442"/>
      <c r="O631" s="443"/>
    </row>
    <row r="632" spans="1:15" ht="12.75">
      <c r="A632" s="173" t="s">
        <v>1743</v>
      </c>
      <c r="B632" s="178" t="s">
        <v>834</v>
      </c>
      <c r="C632" s="438">
        <v>534034398</v>
      </c>
      <c r="D632" s="439"/>
      <c r="E632" s="440"/>
      <c r="F632" s="441">
        <v>24</v>
      </c>
      <c r="G632" s="442">
        <v>6</v>
      </c>
      <c r="H632" s="442">
        <v>24</v>
      </c>
      <c r="I632" s="442">
        <v>0</v>
      </c>
      <c r="J632" s="443">
        <v>0</v>
      </c>
      <c r="K632" s="441"/>
      <c r="L632" s="442"/>
      <c r="M632" s="442"/>
      <c r="N632" s="442"/>
      <c r="O632" s="443"/>
    </row>
    <row r="633" spans="1:15" ht="24">
      <c r="A633" s="173" t="s">
        <v>1744</v>
      </c>
      <c r="B633" s="178" t="s">
        <v>955</v>
      </c>
      <c r="C633" s="438">
        <v>517002639</v>
      </c>
      <c r="D633" s="439"/>
      <c r="E633" s="440"/>
      <c r="F633" s="441">
        <v>12</v>
      </c>
      <c r="G633" s="442">
        <v>2</v>
      </c>
      <c r="H633" s="442">
        <v>12</v>
      </c>
      <c r="I633" s="442">
        <v>0</v>
      </c>
      <c r="J633" s="443">
        <v>0</v>
      </c>
      <c r="K633" s="441"/>
      <c r="L633" s="442"/>
      <c r="M633" s="442"/>
      <c r="N633" s="442"/>
      <c r="O633" s="443"/>
    </row>
    <row r="634" spans="1:15" ht="12.75">
      <c r="A634" s="173" t="s">
        <v>1745</v>
      </c>
      <c r="B634" s="178" t="s">
        <v>955</v>
      </c>
      <c r="C634" s="438">
        <v>517004241</v>
      </c>
      <c r="D634" s="439"/>
      <c r="E634" s="440"/>
      <c r="F634" s="441">
        <v>20</v>
      </c>
      <c r="G634" s="442">
        <v>10</v>
      </c>
      <c r="H634" s="442">
        <v>20</v>
      </c>
      <c r="I634" s="442">
        <v>0</v>
      </c>
      <c r="J634" s="443">
        <v>0</v>
      </c>
      <c r="K634" s="441"/>
      <c r="L634" s="442"/>
      <c r="M634" s="442"/>
      <c r="N634" s="442"/>
      <c r="O634" s="443"/>
    </row>
    <row r="635" spans="1:15" ht="12.75">
      <c r="A635" s="173" t="s">
        <v>1746</v>
      </c>
      <c r="B635" s="178" t="s">
        <v>955</v>
      </c>
      <c r="C635" s="438">
        <v>517000261</v>
      </c>
      <c r="D635" s="439"/>
      <c r="E635" s="440"/>
      <c r="F635" s="441">
        <v>10</v>
      </c>
      <c r="G635" s="442"/>
      <c r="H635" s="442">
        <v>10</v>
      </c>
      <c r="I635" s="442">
        <v>0</v>
      </c>
      <c r="J635" s="443">
        <v>0</v>
      </c>
      <c r="K635" s="441"/>
      <c r="L635" s="442"/>
      <c r="M635" s="442"/>
      <c r="N635" s="442"/>
      <c r="O635" s="443"/>
    </row>
    <row r="636" spans="1:15" ht="24">
      <c r="A636" s="173" t="s">
        <v>1747</v>
      </c>
      <c r="B636" s="178" t="s">
        <v>1489</v>
      </c>
      <c r="C636" s="438">
        <v>511001886</v>
      </c>
      <c r="D636" s="439"/>
      <c r="E636" s="440"/>
      <c r="F636" s="441">
        <v>3</v>
      </c>
      <c r="G636" s="442"/>
      <c r="H636" s="442">
        <v>3</v>
      </c>
      <c r="I636" s="442">
        <v>0</v>
      </c>
      <c r="J636" s="443">
        <v>0</v>
      </c>
      <c r="K636" s="441"/>
      <c r="L636" s="442"/>
      <c r="M636" s="442"/>
      <c r="N636" s="442"/>
      <c r="O636" s="443"/>
    </row>
    <row r="637" spans="1:15" ht="12.75">
      <c r="A637" s="444" t="s">
        <v>1748</v>
      </c>
      <c r="B637" s="445" t="s">
        <v>955</v>
      </c>
      <c r="C637" s="446">
        <v>531010712</v>
      </c>
      <c r="D637" s="447"/>
      <c r="E637" s="448"/>
      <c r="F637" s="449">
        <v>3</v>
      </c>
      <c r="G637" s="450"/>
      <c r="H637" s="450">
        <v>3</v>
      </c>
      <c r="I637" s="450">
        <v>0</v>
      </c>
      <c r="J637" s="451">
        <v>0</v>
      </c>
      <c r="K637" s="449"/>
      <c r="L637" s="450"/>
      <c r="M637" s="450"/>
      <c r="N637" s="450"/>
      <c r="O637" s="451"/>
    </row>
    <row r="638" spans="1:15" ht="12.75">
      <c r="A638" s="444" t="s">
        <v>1749</v>
      </c>
      <c r="B638" s="445" t="s">
        <v>787</v>
      </c>
      <c r="C638" s="446">
        <v>5333016847</v>
      </c>
      <c r="D638" s="447"/>
      <c r="E638" s="448"/>
      <c r="F638" s="449">
        <v>4</v>
      </c>
      <c r="G638" s="452"/>
      <c r="H638" s="452">
        <v>4</v>
      </c>
      <c r="I638" s="452">
        <v>0</v>
      </c>
      <c r="J638" s="453">
        <v>0</v>
      </c>
      <c r="K638" s="449"/>
      <c r="L638" s="450"/>
      <c r="M638" s="450"/>
      <c r="N638" s="450"/>
      <c r="O638" s="451"/>
    </row>
    <row r="639" spans="1:15" ht="12.75">
      <c r="A639" s="444" t="s">
        <v>1750</v>
      </c>
      <c r="B639" s="445" t="s">
        <v>772</v>
      </c>
      <c r="C639" s="446">
        <v>507029906</v>
      </c>
      <c r="D639" s="447"/>
      <c r="E639" s="448"/>
      <c r="F639" s="449">
        <v>2</v>
      </c>
      <c r="G639" s="452"/>
      <c r="H639" s="452">
        <v>2</v>
      </c>
      <c r="I639" s="452">
        <v>0</v>
      </c>
      <c r="J639" s="453">
        <v>0</v>
      </c>
      <c r="K639" s="449"/>
      <c r="L639" s="450"/>
      <c r="M639" s="450"/>
      <c r="N639" s="450"/>
      <c r="O639" s="451"/>
    </row>
    <row r="640" spans="1:15" ht="12.75">
      <c r="A640" s="444" t="s">
        <v>1751</v>
      </c>
      <c r="B640" s="445" t="s">
        <v>810</v>
      </c>
      <c r="C640" s="446">
        <v>5311007893</v>
      </c>
      <c r="D640" s="447"/>
      <c r="E640" s="448"/>
      <c r="F640" s="449">
        <v>2</v>
      </c>
      <c r="G640" s="452"/>
      <c r="H640" s="452">
        <v>2</v>
      </c>
      <c r="I640" s="452">
        <v>0</v>
      </c>
      <c r="J640" s="453">
        <v>0</v>
      </c>
      <c r="K640" s="449"/>
      <c r="L640" s="450"/>
      <c r="M640" s="450"/>
      <c r="N640" s="450"/>
      <c r="O640" s="451"/>
    </row>
    <row r="641" spans="1:15" ht="12.75">
      <c r="A641" s="444" t="s">
        <v>1752</v>
      </c>
      <c r="B641" s="445" t="s">
        <v>772</v>
      </c>
      <c r="C641" s="446">
        <v>507024584</v>
      </c>
      <c r="D641" s="447"/>
      <c r="E641" s="448"/>
      <c r="F641" s="449">
        <v>1</v>
      </c>
      <c r="G641" s="452"/>
      <c r="H641" s="452">
        <v>1</v>
      </c>
      <c r="I641" s="452">
        <v>0</v>
      </c>
      <c r="J641" s="453">
        <v>0</v>
      </c>
      <c r="K641" s="449"/>
      <c r="L641" s="450"/>
      <c r="M641" s="450"/>
      <c r="N641" s="450"/>
      <c r="O641" s="451"/>
    </row>
    <row r="642" spans="1:15" ht="12.75">
      <c r="A642" s="444" t="s">
        <v>1753</v>
      </c>
      <c r="B642" s="445" t="s">
        <v>782</v>
      </c>
      <c r="C642" s="446">
        <v>538004299</v>
      </c>
      <c r="D642" s="447"/>
      <c r="E642" s="448"/>
      <c r="F642" s="449">
        <v>2</v>
      </c>
      <c r="G642" s="452"/>
      <c r="H642" s="452">
        <v>2</v>
      </c>
      <c r="I642" s="452">
        <v>0</v>
      </c>
      <c r="J642" s="453">
        <v>0</v>
      </c>
      <c r="K642" s="449"/>
      <c r="L642" s="450"/>
      <c r="M642" s="450"/>
      <c r="N642" s="450"/>
      <c r="O642" s="451"/>
    </row>
    <row r="643" spans="1:15" ht="12.75">
      <c r="A643" s="444" t="s">
        <v>1754</v>
      </c>
      <c r="B643" s="445" t="s">
        <v>1315</v>
      </c>
      <c r="C643" s="446">
        <v>521016673</v>
      </c>
      <c r="D643" s="447"/>
      <c r="E643" s="448"/>
      <c r="F643" s="449">
        <v>1</v>
      </c>
      <c r="G643" s="452"/>
      <c r="H643" s="452">
        <v>1</v>
      </c>
      <c r="I643" s="452">
        <v>0</v>
      </c>
      <c r="J643" s="453">
        <v>0</v>
      </c>
      <c r="K643" s="449"/>
      <c r="L643" s="450"/>
      <c r="M643" s="450"/>
      <c r="N643" s="450"/>
      <c r="O643" s="451"/>
    </row>
    <row r="644" spans="1:15" ht="13.5" thickBot="1">
      <c r="A644" s="454" t="s">
        <v>1022</v>
      </c>
      <c r="B644" s="455"/>
      <c r="C644" s="454"/>
      <c r="D644" s="456"/>
      <c r="E644" s="457"/>
      <c r="F644" s="441">
        <f>SUM(F625:F643)</f>
        <v>134</v>
      </c>
      <c r="G644" s="458">
        <f>SUM(G625:G643)</f>
        <v>18</v>
      </c>
      <c r="H644" s="458">
        <f>SUM(H625:H643)</f>
        <v>84</v>
      </c>
      <c r="I644" s="458">
        <f>SUM(I625:I643)</f>
        <v>50</v>
      </c>
      <c r="J644" s="458">
        <f>SUM(J625:J643)</f>
        <v>0</v>
      </c>
      <c r="K644" s="441">
        <v>65</v>
      </c>
      <c r="L644" s="459">
        <v>17</v>
      </c>
      <c r="M644" s="459">
        <v>65</v>
      </c>
      <c r="N644" s="459">
        <v>0</v>
      </c>
      <c r="O644" s="460">
        <v>0</v>
      </c>
    </row>
    <row r="645" spans="1:15" ht="35.25" thickBot="1">
      <c r="A645" s="461" t="s">
        <v>345</v>
      </c>
      <c r="B645" s="462"/>
      <c r="C645" s="462"/>
      <c r="D645" s="462"/>
      <c r="E645" s="463"/>
      <c r="F645" s="464"/>
      <c r="G645" s="465"/>
      <c r="H645" s="465"/>
      <c r="I645" s="465"/>
      <c r="J645" s="466"/>
      <c r="K645" s="398"/>
      <c r="L645" s="467"/>
      <c r="M645" s="467"/>
      <c r="N645" s="467"/>
      <c r="O645" s="468"/>
    </row>
    <row r="646" spans="1:15" ht="26.25">
      <c r="A646" s="171" t="s">
        <v>1755</v>
      </c>
      <c r="B646" s="171" t="s">
        <v>810</v>
      </c>
      <c r="C646" s="420" t="s">
        <v>1756</v>
      </c>
      <c r="D646" s="182" t="s">
        <v>1492</v>
      </c>
      <c r="E646" s="171"/>
      <c r="F646" s="172">
        <v>8</v>
      </c>
      <c r="G646" s="171" t="s">
        <v>1757</v>
      </c>
      <c r="H646" s="171">
        <v>1</v>
      </c>
      <c r="I646" s="171" t="s">
        <v>1757</v>
      </c>
      <c r="J646" s="171">
        <v>7</v>
      </c>
      <c r="K646" s="172"/>
      <c r="L646" s="171"/>
      <c r="M646" s="171"/>
      <c r="N646" s="171"/>
      <c r="O646" s="171"/>
    </row>
    <row r="647" spans="1:15" ht="26.25">
      <c r="A647" s="171" t="s">
        <v>1758</v>
      </c>
      <c r="B647" s="171" t="s">
        <v>810</v>
      </c>
      <c r="C647" s="420" t="s">
        <v>1759</v>
      </c>
      <c r="D647" s="182" t="s">
        <v>1492</v>
      </c>
      <c r="E647" s="171"/>
      <c r="F647" s="172">
        <v>8</v>
      </c>
      <c r="G647" s="171" t="s">
        <v>1757</v>
      </c>
      <c r="H647" s="171">
        <v>2</v>
      </c>
      <c r="I647" s="171" t="s">
        <v>1757</v>
      </c>
      <c r="J647" s="171">
        <v>6</v>
      </c>
      <c r="K647" s="172"/>
      <c r="L647" s="171"/>
      <c r="M647" s="171"/>
      <c r="N647" s="171"/>
      <c r="O647" s="171"/>
    </row>
    <row r="648" spans="1:15" ht="12.75">
      <c r="A648" s="171" t="s">
        <v>1760</v>
      </c>
      <c r="B648" s="171" t="s">
        <v>1489</v>
      </c>
      <c r="C648" s="420" t="s">
        <v>1761</v>
      </c>
      <c r="D648" s="182" t="s">
        <v>1762</v>
      </c>
      <c r="E648" s="171"/>
      <c r="F648" s="172">
        <v>8</v>
      </c>
      <c r="G648" s="171" t="s">
        <v>1757</v>
      </c>
      <c r="H648" s="171">
        <v>4</v>
      </c>
      <c r="I648" s="171" t="s">
        <v>1757</v>
      </c>
      <c r="J648" s="171">
        <v>4</v>
      </c>
      <c r="K648" s="172"/>
      <c r="L648" s="171"/>
      <c r="M648" s="171"/>
      <c r="N648" s="171"/>
      <c r="O648" s="171"/>
    </row>
    <row r="649" spans="1:15" ht="26.25">
      <c r="A649" s="171" t="s">
        <v>1763</v>
      </c>
      <c r="B649" s="171" t="s">
        <v>1464</v>
      </c>
      <c r="C649" s="420" t="s">
        <v>1764</v>
      </c>
      <c r="D649" s="182" t="s">
        <v>1492</v>
      </c>
      <c r="E649" s="171"/>
      <c r="F649" s="172">
        <v>8</v>
      </c>
      <c r="G649" s="171">
        <v>1</v>
      </c>
      <c r="H649" s="171">
        <v>2</v>
      </c>
      <c r="I649" s="171" t="s">
        <v>1757</v>
      </c>
      <c r="J649" s="171">
        <v>6</v>
      </c>
      <c r="K649" s="172"/>
      <c r="L649" s="171"/>
      <c r="M649" s="171"/>
      <c r="N649" s="171"/>
      <c r="O649" s="171"/>
    </row>
    <row r="650" spans="1:15" ht="26.25">
      <c r="A650" s="171" t="s">
        <v>1051</v>
      </c>
      <c r="B650" s="171" t="s">
        <v>834</v>
      </c>
      <c r="C650" s="420" t="s">
        <v>1439</v>
      </c>
      <c r="D650" s="182" t="s">
        <v>1492</v>
      </c>
      <c r="E650" s="171"/>
      <c r="F650" s="172">
        <v>7</v>
      </c>
      <c r="G650" s="171">
        <v>1</v>
      </c>
      <c r="H650" s="171">
        <v>1</v>
      </c>
      <c r="I650" s="171" t="s">
        <v>1757</v>
      </c>
      <c r="J650" s="171">
        <v>6</v>
      </c>
      <c r="K650" s="172"/>
      <c r="L650" s="171"/>
      <c r="M650" s="171"/>
      <c r="N650" s="171"/>
      <c r="O650" s="171"/>
    </row>
    <row r="651" spans="1:15" ht="26.25">
      <c r="A651" s="171" t="s">
        <v>1765</v>
      </c>
      <c r="B651" s="171" t="s">
        <v>1425</v>
      </c>
      <c r="C651" s="420" t="s">
        <v>1766</v>
      </c>
      <c r="D651" s="182" t="s">
        <v>1492</v>
      </c>
      <c r="E651" s="171"/>
      <c r="F651" s="172">
        <v>12</v>
      </c>
      <c r="G651" s="171" t="s">
        <v>1757</v>
      </c>
      <c r="H651" s="171">
        <v>6</v>
      </c>
      <c r="I651" s="171" t="s">
        <v>1757</v>
      </c>
      <c r="J651" s="171">
        <v>6</v>
      </c>
      <c r="K651" s="172"/>
      <c r="L651" s="171"/>
      <c r="M651" s="171"/>
      <c r="N651" s="171"/>
      <c r="O651" s="171"/>
    </row>
    <row r="652" spans="1:15" ht="26.25">
      <c r="A652" s="171" t="s">
        <v>1767</v>
      </c>
      <c r="B652" s="171" t="s">
        <v>777</v>
      </c>
      <c r="C652" s="420" t="s">
        <v>1768</v>
      </c>
      <c r="D652" s="182" t="s">
        <v>1492</v>
      </c>
      <c r="E652" s="171"/>
      <c r="F652" s="172">
        <v>3</v>
      </c>
      <c r="G652" s="171" t="s">
        <v>1757</v>
      </c>
      <c r="H652" s="171" t="s">
        <v>1757</v>
      </c>
      <c r="I652" s="171" t="s">
        <v>1757</v>
      </c>
      <c r="J652" s="171">
        <v>3</v>
      </c>
      <c r="K652" s="172"/>
      <c r="L652" s="171"/>
      <c r="M652" s="171"/>
      <c r="N652" s="171"/>
      <c r="O652" s="171"/>
    </row>
    <row r="653" spans="1:15" ht="26.25">
      <c r="A653" s="171" t="s">
        <v>1769</v>
      </c>
      <c r="B653" s="171" t="s">
        <v>777</v>
      </c>
      <c r="C653" s="420" t="s">
        <v>1770</v>
      </c>
      <c r="D653" s="182" t="s">
        <v>1492</v>
      </c>
      <c r="E653" s="171"/>
      <c r="F653" s="172">
        <v>4</v>
      </c>
      <c r="G653" s="171" t="s">
        <v>1757</v>
      </c>
      <c r="H653" s="171" t="s">
        <v>1757</v>
      </c>
      <c r="I653" s="171" t="s">
        <v>1757</v>
      </c>
      <c r="J653" s="171">
        <v>4</v>
      </c>
      <c r="K653" s="172"/>
      <c r="L653" s="171"/>
      <c r="M653" s="171"/>
      <c r="N653" s="171"/>
      <c r="O653" s="171"/>
    </row>
    <row r="654" spans="1:15" ht="26.25">
      <c r="A654" s="171" t="s">
        <v>1771</v>
      </c>
      <c r="B654" s="171" t="s">
        <v>777</v>
      </c>
      <c r="C654" s="420" t="s">
        <v>1772</v>
      </c>
      <c r="D654" s="182" t="s">
        <v>1492</v>
      </c>
      <c r="E654" s="171"/>
      <c r="F654" s="172">
        <v>4</v>
      </c>
      <c r="G654" s="171" t="s">
        <v>1757</v>
      </c>
      <c r="H654" s="171" t="s">
        <v>1757</v>
      </c>
      <c r="I654" s="171" t="s">
        <v>1757</v>
      </c>
      <c r="J654" s="171">
        <v>4</v>
      </c>
      <c r="K654" s="172"/>
      <c r="L654" s="171"/>
      <c r="M654" s="171"/>
      <c r="N654" s="171"/>
      <c r="O654" s="171"/>
    </row>
    <row r="655" spans="1:15" ht="26.25">
      <c r="A655" s="171" t="s">
        <v>1493</v>
      </c>
      <c r="B655" s="171" t="s">
        <v>1333</v>
      </c>
      <c r="C655" s="420" t="s">
        <v>1773</v>
      </c>
      <c r="D655" s="182" t="s">
        <v>1492</v>
      </c>
      <c r="E655" s="171"/>
      <c r="F655" s="172">
        <v>2</v>
      </c>
      <c r="G655" s="171" t="s">
        <v>1757</v>
      </c>
      <c r="H655" s="171" t="s">
        <v>1757</v>
      </c>
      <c r="I655" s="171" t="s">
        <v>1757</v>
      </c>
      <c r="J655" s="171">
        <v>2</v>
      </c>
      <c r="K655" s="172"/>
      <c r="L655" s="171"/>
      <c r="M655" s="171"/>
      <c r="N655" s="171"/>
      <c r="O655" s="171"/>
    </row>
    <row r="656" spans="1:15" ht="26.25">
      <c r="A656" s="171" t="s">
        <v>1774</v>
      </c>
      <c r="B656" s="171" t="s">
        <v>1333</v>
      </c>
      <c r="C656" s="420" t="s">
        <v>1775</v>
      </c>
      <c r="D656" s="182" t="s">
        <v>1492</v>
      </c>
      <c r="E656" s="171"/>
      <c r="F656" s="172">
        <v>2</v>
      </c>
      <c r="G656" s="171" t="s">
        <v>1757</v>
      </c>
      <c r="H656" s="171" t="s">
        <v>1757</v>
      </c>
      <c r="I656" s="171" t="s">
        <v>1757</v>
      </c>
      <c r="J656" s="171">
        <v>2</v>
      </c>
      <c r="K656" s="172"/>
      <c r="L656" s="171"/>
      <c r="M656" s="171"/>
      <c r="N656" s="171"/>
      <c r="O656" s="171"/>
    </row>
    <row r="657" spans="1:15" ht="26.25">
      <c r="A657" s="171" t="s">
        <v>1776</v>
      </c>
      <c r="B657" s="171" t="s">
        <v>1333</v>
      </c>
      <c r="C657" s="420" t="s">
        <v>1777</v>
      </c>
      <c r="D657" s="182" t="s">
        <v>1492</v>
      </c>
      <c r="E657" s="171"/>
      <c r="F657" s="172">
        <v>2</v>
      </c>
      <c r="G657" s="171" t="s">
        <v>1757</v>
      </c>
      <c r="H657" s="171" t="s">
        <v>1757</v>
      </c>
      <c r="I657" s="171" t="s">
        <v>1757</v>
      </c>
      <c r="J657" s="171">
        <v>2</v>
      </c>
      <c r="K657" s="172"/>
      <c r="L657" s="171"/>
      <c r="M657" s="171"/>
      <c r="N657" s="171"/>
      <c r="O657" s="171"/>
    </row>
    <row r="658" spans="1:15" ht="26.25">
      <c r="A658" s="171" t="s">
        <v>1778</v>
      </c>
      <c r="B658" s="171" t="s">
        <v>1315</v>
      </c>
      <c r="C658" s="420" t="s">
        <v>1779</v>
      </c>
      <c r="D658" s="182" t="s">
        <v>1492</v>
      </c>
      <c r="E658" s="171"/>
      <c r="F658" s="172">
        <v>2</v>
      </c>
      <c r="G658" s="171" t="s">
        <v>1757</v>
      </c>
      <c r="H658" s="171" t="s">
        <v>1757</v>
      </c>
      <c r="I658" s="171" t="s">
        <v>1757</v>
      </c>
      <c r="J658" s="171">
        <v>2</v>
      </c>
      <c r="K658" s="172"/>
      <c r="L658" s="171"/>
      <c r="M658" s="171"/>
      <c r="N658" s="171"/>
      <c r="O658" s="171"/>
    </row>
    <row r="659" spans="1:15" ht="26.25">
      <c r="A659" s="171" t="s">
        <v>1780</v>
      </c>
      <c r="B659" s="171" t="s">
        <v>1486</v>
      </c>
      <c r="C659" s="420" t="s">
        <v>1781</v>
      </c>
      <c r="D659" s="182" t="s">
        <v>1492</v>
      </c>
      <c r="E659" s="171"/>
      <c r="F659" s="172">
        <v>2</v>
      </c>
      <c r="G659" s="171" t="s">
        <v>1757</v>
      </c>
      <c r="H659" s="171" t="s">
        <v>1757</v>
      </c>
      <c r="I659" s="171" t="s">
        <v>1757</v>
      </c>
      <c r="J659" s="171">
        <v>2</v>
      </c>
      <c r="K659" s="172"/>
      <c r="L659" s="171"/>
      <c r="M659" s="171"/>
      <c r="N659" s="171"/>
      <c r="O659" s="171"/>
    </row>
    <row r="660" spans="1:15" ht="26.25">
      <c r="A660" s="171" t="s">
        <v>1782</v>
      </c>
      <c r="B660" s="171" t="s">
        <v>787</v>
      </c>
      <c r="C660" s="420" t="s">
        <v>1783</v>
      </c>
      <c r="D660" s="182" t="s">
        <v>1492</v>
      </c>
      <c r="E660" s="171"/>
      <c r="F660" s="172">
        <v>2</v>
      </c>
      <c r="G660" s="171" t="s">
        <v>1757</v>
      </c>
      <c r="H660" s="171" t="s">
        <v>1757</v>
      </c>
      <c r="I660" s="171" t="s">
        <v>1757</v>
      </c>
      <c r="J660" s="171">
        <v>2</v>
      </c>
      <c r="K660" s="172"/>
      <c r="L660" s="171"/>
      <c r="M660" s="171"/>
      <c r="N660" s="171"/>
      <c r="O660" s="171"/>
    </row>
    <row r="661" spans="1:15" ht="26.25">
      <c r="A661" s="171" t="s">
        <v>1494</v>
      </c>
      <c r="B661" s="171" t="s">
        <v>787</v>
      </c>
      <c r="C661" s="420" t="s">
        <v>1784</v>
      </c>
      <c r="D661" s="182" t="s">
        <v>1492</v>
      </c>
      <c r="E661" s="171"/>
      <c r="F661" s="172">
        <v>4</v>
      </c>
      <c r="G661" s="171" t="s">
        <v>1757</v>
      </c>
      <c r="H661" s="171" t="s">
        <v>1757</v>
      </c>
      <c r="I661" s="171" t="s">
        <v>1757</v>
      </c>
      <c r="J661" s="171">
        <v>4</v>
      </c>
      <c r="K661" s="172"/>
      <c r="L661" s="171"/>
      <c r="M661" s="171"/>
      <c r="N661" s="171"/>
      <c r="O661" s="171"/>
    </row>
    <row r="662" spans="1:15" ht="26.25">
      <c r="A662" s="171" t="s">
        <v>1495</v>
      </c>
      <c r="B662" s="171" t="s">
        <v>787</v>
      </c>
      <c r="C662" s="420" t="s">
        <v>1785</v>
      </c>
      <c r="D662" s="182" t="s">
        <v>1492</v>
      </c>
      <c r="E662" s="171"/>
      <c r="F662" s="172">
        <v>4</v>
      </c>
      <c r="G662" s="171" t="s">
        <v>1757</v>
      </c>
      <c r="H662" s="171" t="s">
        <v>1757</v>
      </c>
      <c r="I662" s="171" t="s">
        <v>1757</v>
      </c>
      <c r="J662" s="171">
        <v>4</v>
      </c>
      <c r="K662" s="172"/>
      <c r="L662" s="171"/>
      <c r="M662" s="171"/>
      <c r="N662" s="171"/>
      <c r="O662" s="171"/>
    </row>
    <row r="663" spans="1:15" ht="26.25">
      <c r="A663" s="171" t="s">
        <v>1323</v>
      </c>
      <c r="B663" s="171" t="s">
        <v>787</v>
      </c>
      <c r="C663" s="420" t="s">
        <v>1786</v>
      </c>
      <c r="D663" s="182" t="s">
        <v>1492</v>
      </c>
      <c r="E663" s="171"/>
      <c r="F663" s="172">
        <v>4</v>
      </c>
      <c r="G663" s="171" t="s">
        <v>1757</v>
      </c>
      <c r="H663" s="171" t="s">
        <v>1757</v>
      </c>
      <c r="I663" s="171" t="s">
        <v>1757</v>
      </c>
      <c r="J663" s="171">
        <v>4</v>
      </c>
      <c r="K663" s="172"/>
      <c r="L663" s="171"/>
      <c r="M663" s="171"/>
      <c r="N663" s="171"/>
      <c r="O663" s="171"/>
    </row>
    <row r="664" spans="1:15" ht="26.25">
      <c r="A664" s="171" t="s">
        <v>1787</v>
      </c>
      <c r="B664" s="171" t="s">
        <v>795</v>
      </c>
      <c r="C664" s="420" t="s">
        <v>1788</v>
      </c>
      <c r="D664" s="182" t="s">
        <v>1492</v>
      </c>
      <c r="E664" s="171"/>
      <c r="F664" s="172">
        <v>1</v>
      </c>
      <c r="G664" s="171" t="s">
        <v>1757</v>
      </c>
      <c r="H664" s="171" t="s">
        <v>1757</v>
      </c>
      <c r="I664" s="171" t="s">
        <v>1757</v>
      </c>
      <c r="J664" s="171">
        <v>1</v>
      </c>
      <c r="K664" s="172"/>
      <c r="L664" s="171"/>
      <c r="M664" s="171"/>
      <c r="N664" s="171"/>
      <c r="O664" s="171"/>
    </row>
    <row r="665" spans="1:15" ht="26.25">
      <c r="A665" s="171" t="s">
        <v>1789</v>
      </c>
      <c r="B665" s="171" t="s">
        <v>1790</v>
      </c>
      <c r="C665" s="420" t="s">
        <v>1791</v>
      </c>
      <c r="D665" s="182" t="s">
        <v>1492</v>
      </c>
      <c r="E665" s="171"/>
      <c r="F665" s="172">
        <v>4</v>
      </c>
      <c r="G665" s="171"/>
      <c r="H665" s="171"/>
      <c r="I665" s="171"/>
      <c r="J665" s="171">
        <v>4</v>
      </c>
      <c r="K665" s="172"/>
      <c r="L665" s="171"/>
      <c r="M665" s="171"/>
      <c r="N665" s="171"/>
      <c r="O665" s="171"/>
    </row>
    <row r="666" spans="1:15" ht="26.25">
      <c r="A666" s="171" t="s">
        <v>1052</v>
      </c>
      <c r="B666" s="171" t="s">
        <v>834</v>
      </c>
      <c r="C666" s="420" t="s">
        <v>1792</v>
      </c>
      <c r="D666" s="182" t="s">
        <v>1492</v>
      </c>
      <c r="E666" s="171"/>
      <c r="F666" s="172">
        <v>5</v>
      </c>
      <c r="G666" s="171"/>
      <c r="H666" s="171"/>
      <c r="I666" s="171"/>
      <c r="J666" s="171">
        <v>5</v>
      </c>
      <c r="K666" s="172"/>
      <c r="L666" s="171"/>
      <c r="M666" s="171"/>
      <c r="N666" s="171"/>
      <c r="O666" s="171"/>
    </row>
    <row r="667" spans="1:15" ht="26.25">
      <c r="A667" s="171" t="s">
        <v>1042</v>
      </c>
      <c r="B667" s="171" t="s">
        <v>772</v>
      </c>
      <c r="C667" s="420" t="s">
        <v>1793</v>
      </c>
      <c r="D667" s="182" t="s">
        <v>1492</v>
      </c>
      <c r="E667" s="171"/>
      <c r="F667" s="172">
        <v>4</v>
      </c>
      <c r="G667" s="171">
        <v>1</v>
      </c>
      <c r="H667" s="171">
        <v>2</v>
      </c>
      <c r="I667" s="171"/>
      <c r="J667" s="171">
        <v>2</v>
      </c>
      <c r="K667" s="172"/>
      <c r="L667" s="171"/>
      <c r="M667" s="171"/>
      <c r="N667" s="171"/>
      <c r="O667" s="171"/>
    </row>
    <row r="668" spans="1:15" ht="26.25">
      <c r="A668" s="171" t="s">
        <v>1794</v>
      </c>
      <c r="B668" s="171" t="s">
        <v>810</v>
      </c>
      <c r="C668" s="420" t="s">
        <v>1795</v>
      </c>
      <c r="D668" s="182" t="s">
        <v>1492</v>
      </c>
      <c r="E668" s="171"/>
      <c r="F668" s="172">
        <v>6</v>
      </c>
      <c r="G668" s="171"/>
      <c r="H668" s="171">
        <v>1</v>
      </c>
      <c r="I668" s="171"/>
      <c r="J668" s="171">
        <v>5</v>
      </c>
      <c r="K668" s="172"/>
      <c r="L668" s="171"/>
      <c r="M668" s="171"/>
      <c r="N668" s="171"/>
      <c r="O668" s="171"/>
    </row>
    <row r="669" spans="1:15" ht="26.25">
      <c r="A669" s="171" t="s">
        <v>1796</v>
      </c>
      <c r="B669" s="171" t="s">
        <v>810</v>
      </c>
      <c r="C669" s="420" t="s">
        <v>1797</v>
      </c>
      <c r="D669" s="182" t="s">
        <v>1492</v>
      </c>
      <c r="E669" s="171"/>
      <c r="F669" s="172">
        <v>8</v>
      </c>
      <c r="G669" s="171"/>
      <c r="H669" s="171">
        <v>2</v>
      </c>
      <c r="I669" s="171"/>
      <c r="J669" s="171">
        <v>6</v>
      </c>
      <c r="K669" s="172"/>
      <c r="L669" s="171"/>
      <c r="M669" s="171"/>
      <c r="N669" s="171"/>
      <c r="O669" s="171"/>
    </row>
    <row r="670" spans="1:15" ht="26.25">
      <c r="A670" s="171" t="s">
        <v>1798</v>
      </c>
      <c r="B670" s="171" t="s">
        <v>810</v>
      </c>
      <c r="C670" s="420" t="s">
        <v>1799</v>
      </c>
      <c r="D670" s="182" t="s">
        <v>1492</v>
      </c>
      <c r="E670" s="171"/>
      <c r="F670" s="172">
        <v>3</v>
      </c>
      <c r="G670" s="171"/>
      <c r="H670" s="171"/>
      <c r="I670" s="171"/>
      <c r="J670" s="171">
        <v>3</v>
      </c>
      <c r="K670" s="172"/>
      <c r="L670" s="171"/>
      <c r="M670" s="171"/>
      <c r="N670" s="171"/>
      <c r="O670" s="171"/>
    </row>
    <row r="671" spans="1:15" ht="26.25">
      <c r="A671" s="171" t="s">
        <v>1800</v>
      </c>
      <c r="B671" s="171" t="s">
        <v>810</v>
      </c>
      <c r="C671" s="420" t="s">
        <v>1801</v>
      </c>
      <c r="D671" s="182" t="s">
        <v>1492</v>
      </c>
      <c r="E671" s="171"/>
      <c r="F671" s="172">
        <v>4</v>
      </c>
      <c r="G671" s="171"/>
      <c r="H671" s="171"/>
      <c r="I671" s="171"/>
      <c r="J671" s="171">
        <v>4</v>
      </c>
      <c r="K671" s="172"/>
      <c r="L671" s="171"/>
      <c r="M671" s="171"/>
      <c r="N671" s="171"/>
      <c r="O671" s="171"/>
    </row>
    <row r="672" spans="1:15" ht="26.25">
      <c r="A672" s="171" t="s">
        <v>1802</v>
      </c>
      <c r="B672" s="171" t="s">
        <v>955</v>
      </c>
      <c r="C672" s="420" t="s">
        <v>1803</v>
      </c>
      <c r="D672" s="182" t="s">
        <v>1492</v>
      </c>
      <c r="E672" s="171"/>
      <c r="F672" s="172">
        <v>3</v>
      </c>
      <c r="G672" s="171"/>
      <c r="H672" s="171"/>
      <c r="I672" s="171"/>
      <c r="J672" s="171">
        <v>3</v>
      </c>
      <c r="K672" s="172"/>
      <c r="L672" s="171"/>
      <c r="M672" s="171"/>
      <c r="N672" s="171"/>
      <c r="O672" s="171"/>
    </row>
    <row r="673" spans="1:15" ht="26.25">
      <c r="A673" s="171" t="s">
        <v>1804</v>
      </c>
      <c r="B673" s="171" t="s">
        <v>777</v>
      </c>
      <c r="C673" s="420" t="s">
        <v>1805</v>
      </c>
      <c r="D673" s="182" t="s">
        <v>1492</v>
      </c>
      <c r="E673" s="171"/>
      <c r="F673" s="172">
        <v>6</v>
      </c>
      <c r="G673" s="171"/>
      <c r="H673" s="171"/>
      <c r="I673" s="171"/>
      <c r="J673" s="171">
        <v>6</v>
      </c>
      <c r="K673" s="172"/>
      <c r="L673" s="171"/>
      <c r="M673" s="171"/>
      <c r="N673" s="171"/>
      <c r="O673" s="171"/>
    </row>
    <row r="674" spans="1:15" ht="26.25">
      <c r="A674" s="171" t="s">
        <v>1806</v>
      </c>
      <c r="B674" s="171" t="s">
        <v>777</v>
      </c>
      <c r="C674" s="420" t="s">
        <v>1807</v>
      </c>
      <c r="D674" s="182" t="s">
        <v>1492</v>
      </c>
      <c r="E674" s="171"/>
      <c r="F674" s="172">
        <v>3</v>
      </c>
      <c r="G674" s="171"/>
      <c r="H674" s="171"/>
      <c r="I674" s="171"/>
      <c r="J674" s="171">
        <v>3</v>
      </c>
      <c r="K674" s="172"/>
      <c r="L674" s="171"/>
      <c r="M674" s="171"/>
      <c r="N674" s="171"/>
      <c r="O674" s="171"/>
    </row>
    <row r="675" spans="1:15" ht="26.25">
      <c r="A675" s="171" t="s">
        <v>1808</v>
      </c>
      <c r="B675" s="171" t="s">
        <v>882</v>
      </c>
      <c r="C675" s="420" t="s">
        <v>1809</v>
      </c>
      <c r="D675" s="182" t="s">
        <v>1492</v>
      </c>
      <c r="E675" s="171"/>
      <c r="F675" s="172">
        <v>35</v>
      </c>
      <c r="G675" s="171"/>
      <c r="H675" s="171"/>
      <c r="I675" s="171"/>
      <c r="J675" s="171">
        <v>35</v>
      </c>
      <c r="K675" s="172"/>
      <c r="L675" s="171"/>
      <c r="M675" s="171"/>
      <c r="N675" s="171"/>
      <c r="O675" s="171"/>
    </row>
    <row r="676" spans="1:15" ht="26.25">
      <c r="A676" s="171" t="s">
        <v>1518</v>
      </c>
      <c r="B676" s="171" t="s">
        <v>955</v>
      </c>
      <c r="C676" s="420" t="s">
        <v>1457</v>
      </c>
      <c r="D676" s="182" t="s">
        <v>1492</v>
      </c>
      <c r="E676" s="171"/>
      <c r="F676" s="172">
        <v>20</v>
      </c>
      <c r="G676" s="171"/>
      <c r="H676" s="171">
        <v>5</v>
      </c>
      <c r="I676" s="171"/>
      <c r="J676" s="171">
        <v>15</v>
      </c>
      <c r="K676" s="172"/>
      <c r="L676" s="171"/>
      <c r="M676" s="171"/>
      <c r="N676" s="171"/>
      <c r="O676" s="171"/>
    </row>
    <row r="677" spans="1:15" ht="26.25">
      <c r="A677" s="171" t="s">
        <v>1810</v>
      </c>
      <c r="B677" s="171" t="s">
        <v>955</v>
      </c>
      <c r="C677" s="420" t="s">
        <v>1460</v>
      </c>
      <c r="D677" s="182" t="s">
        <v>1492</v>
      </c>
      <c r="E677" s="171"/>
      <c r="F677" s="172">
        <v>20</v>
      </c>
      <c r="G677" s="171"/>
      <c r="H677" s="171">
        <v>9</v>
      </c>
      <c r="I677" s="171"/>
      <c r="J677" s="171">
        <v>11</v>
      </c>
      <c r="K677" s="172"/>
      <c r="L677" s="171"/>
      <c r="M677" s="171"/>
      <c r="N677" s="171"/>
      <c r="O677" s="171"/>
    </row>
    <row r="678" spans="1:15" ht="26.25">
      <c r="A678" s="171" t="s">
        <v>1811</v>
      </c>
      <c r="B678" s="171" t="s">
        <v>787</v>
      </c>
      <c r="C678" s="420" t="s">
        <v>1812</v>
      </c>
      <c r="D678" s="182" t="s">
        <v>1492</v>
      </c>
      <c r="E678" s="171"/>
      <c r="F678" s="172">
        <v>12</v>
      </c>
      <c r="G678" s="171"/>
      <c r="H678" s="171">
        <v>2</v>
      </c>
      <c r="I678" s="171"/>
      <c r="J678" s="171">
        <f>F678-H678</f>
        <v>10</v>
      </c>
      <c r="K678" s="172"/>
      <c r="L678" s="171"/>
      <c r="M678" s="171"/>
      <c r="N678" s="171"/>
      <c r="O678" s="171"/>
    </row>
    <row r="679" spans="1:15" ht="26.25">
      <c r="A679" s="171" t="s">
        <v>1024</v>
      </c>
      <c r="B679" s="171" t="s">
        <v>1491</v>
      </c>
      <c r="C679" s="420" t="s">
        <v>1813</v>
      </c>
      <c r="D679" s="182" t="s">
        <v>1492</v>
      </c>
      <c r="E679" s="171"/>
      <c r="F679" s="172">
        <v>25</v>
      </c>
      <c r="G679" s="171"/>
      <c r="H679" s="171">
        <v>6</v>
      </c>
      <c r="I679" s="171"/>
      <c r="J679" s="171">
        <f>F679-H679</f>
        <v>19</v>
      </c>
      <c r="K679" s="172"/>
      <c r="L679" s="171"/>
      <c r="M679" s="171"/>
      <c r="N679" s="171"/>
      <c r="O679" s="171"/>
    </row>
    <row r="680" spans="1:15" ht="26.25">
      <c r="A680" s="171" t="s">
        <v>1814</v>
      </c>
      <c r="B680" s="171" t="s">
        <v>1815</v>
      </c>
      <c r="C680" s="420" t="s">
        <v>1816</v>
      </c>
      <c r="D680" s="182" t="s">
        <v>1492</v>
      </c>
      <c r="E680" s="171"/>
      <c r="F680" s="172">
        <v>8</v>
      </c>
      <c r="G680" s="171"/>
      <c r="H680" s="171">
        <v>2</v>
      </c>
      <c r="I680" s="171"/>
      <c r="J680" s="171">
        <v>6</v>
      </c>
      <c r="K680" s="172"/>
      <c r="L680" s="171"/>
      <c r="M680" s="171"/>
      <c r="N680" s="171"/>
      <c r="O680" s="171"/>
    </row>
    <row r="681" spans="1:15" ht="26.25">
      <c r="A681" s="171" t="s">
        <v>1817</v>
      </c>
      <c r="B681" s="171" t="s">
        <v>1310</v>
      </c>
      <c r="C681" s="420" t="s">
        <v>1818</v>
      </c>
      <c r="D681" s="182" t="s">
        <v>1492</v>
      </c>
      <c r="E681" s="171"/>
      <c r="F681" s="172">
        <v>5</v>
      </c>
      <c r="G681" s="171"/>
      <c r="H681" s="171"/>
      <c r="I681" s="171"/>
      <c r="J681" s="171">
        <v>5</v>
      </c>
      <c r="K681" s="172"/>
      <c r="L681" s="171"/>
      <c r="M681" s="171"/>
      <c r="N681" s="171"/>
      <c r="O681" s="171"/>
    </row>
    <row r="682" spans="1:15" ht="26.25">
      <c r="A682" s="171" t="s">
        <v>1819</v>
      </c>
      <c r="B682" s="171" t="s">
        <v>810</v>
      </c>
      <c r="C682" s="420" t="s">
        <v>1820</v>
      </c>
      <c r="D682" s="182" t="s">
        <v>1492</v>
      </c>
      <c r="E682" s="171"/>
      <c r="F682" s="172">
        <v>2</v>
      </c>
      <c r="G682" s="171"/>
      <c r="H682" s="171"/>
      <c r="I682" s="171"/>
      <c r="J682" s="171">
        <v>2</v>
      </c>
      <c r="K682" s="172"/>
      <c r="L682" s="171"/>
      <c r="M682" s="171"/>
      <c r="N682" s="171"/>
      <c r="O682" s="171"/>
    </row>
    <row r="683" spans="1:15" ht="26.25">
      <c r="A683" s="171" t="s">
        <v>1322</v>
      </c>
      <c r="B683" s="171" t="s">
        <v>810</v>
      </c>
      <c r="C683" s="420" t="s">
        <v>1821</v>
      </c>
      <c r="D683" s="182" t="s">
        <v>1492</v>
      </c>
      <c r="E683" s="171"/>
      <c r="F683" s="172">
        <v>5</v>
      </c>
      <c r="G683" s="171"/>
      <c r="H683" s="171"/>
      <c r="I683" s="171"/>
      <c r="J683" s="171">
        <v>5</v>
      </c>
      <c r="K683" s="172"/>
      <c r="L683" s="171"/>
      <c r="M683" s="171"/>
      <c r="N683" s="171"/>
      <c r="O683" s="171"/>
    </row>
    <row r="684" spans="1:15" ht="26.25">
      <c r="A684" s="171" t="s">
        <v>1822</v>
      </c>
      <c r="B684" s="171" t="s">
        <v>810</v>
      </c>
      <c r="C684" s="420" t="s">
        <v>1823</v>
      </c>
      <c r="D684" s="182" t="s">
        <v>1492</v>
      </c>
      <c r="E684" s="171"/>
      <c r="F684" s="172">
        <v>3</v>
      </c>
      <c r="G684" s="171"/>
      <c r="H684" s="171"/>
      <c r="I684" s="171"/>
      <c r="J684" s="171">
        <v>3</v>
      </c>
      <c r="K684" s="172"/>
      <c r="L684" s="171"/>
      <c r="M684" s="171"/>
      <c r="N684" s="171"/>
      <c r="O684" s="171"/>
    </row>
    <row r="685" spans="1:20" ht="45.75" customHeight="1">
      <c r="A685" s="171" t="s">
        <v>1824</v>
      </c>
      <c r="B685" s="171" t="s">
        <v>777</v>
      </c>
      <c r="C685" s="420" t="s">
        <v>1825</v>
      </c>
      <c r="D685" s="182" t="s">
        <v>1492</v>
      </c>
      <c r="E685" s="171"/>
      <c r="F685" s="172">
        <v>3</v>
      </c>
      <c r="G685" s="171"/>
      <c r="H685" s="171"/>
      <c r="I685" s="171"/>
      <c r="J685" s="171">
        <v>3</v>
      </c>
      <c r="K685" s="172"/>
      <c r="L685" s="171"/>
      <c r="M685" s="171"/>
      <c r="N685" s="171"/>
      <c r="O685" s="171"/>
      <c r="Q685" s="469"/>
      <c r="R685" s="469"/>
      <c r="S685" s="469"/>
      <c r="T685" s="469"/>
    </row>
    <row r="686" spans="1:15" ht="26.25">
      <c r="A686" s="171" t="s">
        <v>1826</v>
      </c>
      <c r="B686" s="171" t="s">
        <v>810</v>
      </c>
      <c r="C686" s="420" t="s">
        <v>1827</v>
      </c>
      <c r="D686" s="182" t="s">
        <v>1492</v>
      </c>
      <c r="E686" s="171"/>
      <c r="F686" s="172">
        <v>2</v>
      </c>
      <c r="G686" s="171"/>
      <c r="H686" s="171"/>
      <c r="I686" s="171"/>
      <c r="J686" s="171">
        <v>2</v>
      </c>
      <c r="K686" s="172"/>
      <c r="L686" s="171"/>
      <c r="M686" s="171"/>
      <c r="N686" s="171"/>
      <c r="O686" s="171"/>
    </row>
    <row r="687" spans="1:15" ht="26.25">
      <c r="A687" s="171" t="s">
        <v>1828</v>
      </c>
      <c r="B687" s="171" t="s">
        <v>810</v>
      </c>
      <c r="C687" s="420" t="s">
        <v>1829</v>
      </c>
      <c r="D687" s="182" t="s">
        <v>1492</v>
      </c>
      <c r="E687" s="171"/>
      <c r="F687" s="172">
        <v>2</v>
      </c>
      <c r="G687" s="171"/>
      <c r="H687" s="171"/>
      <c r="I687" s="171"/>
      <c r="J687" s="171">
        <v>2</v>
      </c>
      <c r="K687" s="172"/>
      <c r="L687" s="171"/>
      <c r="M687" s="171"/>
      <c r="N687" s="171"/>
      <c r="O687" s="171"/>
    </row>
    <row r="688" spans="1:15" ht="26.25">
      <c r="A688" s="171" t="s">
        <v>1830</v>
      </c>
      <c r="B688" s="171" t="s">
        <v>810</v>
      </c>
      <c r="C688" s="420" t="s">
        <v>1831</v>
      </c>
      <c r="D688" s="182" t="s">
        <v>1492</v>
      </c>
      <c r="E688" s="171"/>
      <c r="F688" s="172">
        <v>3</v>
      </c>
      <c r="G688" s="171"/>
      <c r="H688" s="171"/>
      <c r="I688" s="171"/>
      <c r="J688" s="171">
        <v>3</v>
      </c>
      <c r="K688" s="172"/>
      <c r="L688" s="171"/>
      <c r="M688" s="171"/>
      <c r="N688" s="171"/>
      <c r="O688" s="171"/>
    </row>
    <row r="689" spans="1:15" ht="26.25">
      <c r="A689" s="171" t="s">
        <v>1039</v>
      </c>
      <c r="B689" s="171" t="s">
        <v>1491</v>
      </c>
      <c r="C689" s="420" t="s">
        <v>1832</v>
      </c>
      <c r="D689" s="182" t="s">
        <v>1492</v>
      </c>
      <c r="E689" s="171"/>
      <c r="F689" s="172">
        <v>3</v>
      </c>
      <c r="G689" s="171"/>
      <c r="H689" s="171"/>
      <c r="I689" s="171"/>
      <c r="J689" s="171">
        <v>3</v>
      </c>
      <c r="K689" s="172"/>
      <c r="L689" s="171"/>
      <c r="M689" s="171"/>
      <c r="N689" s="171"/>
      <c r="O689" s="171"/>
    </row>
    <row r="690" spans="1:15" ht="26.25">
      <c r="A690" s="171" t="s">
        <v>953</v>
      </c>
      <c r="B690" s="171" t="s">
        <v>1490</v>
      </c>
      <c r="C690" s="420" t="s">
        <v>1833</v>
      </c>
      <c r="D690" s="182" t="s">
        <v>1492</v>
      </c>
      <c r="E690" s="171"/>
      <c r="F690" s="172">
        <v>20</v>
      </c>
      <c r="G690" s="171"/>
      <c r="H690" s="171"/>
      <c r="I690" s="171"/>
      <c r="J690" s="171">
        <v>20</v>
      </c>
      <c r="K690" s="172"/>
      <c r="L690" s="171"/>
      <c r="M690" s="171"/>
      <c r="N690" s="171"/>
      <c r="O690" s="171"/>
    </row>
    <row r="691" spans="1:15" ht="26.25">
      <c r="A691" s="171" t="s">
        <v>771</v>
      </c>
      <c r="B691" s="171" t="s">
        <v>772</v>
      </c>
      <c r="C691" s="420" t="s">
        <v>1834</v>
      </c>
      <c r="D691" s="182" t="s">
        <v>1492</v>
      </c>
      <c r="E691" s="171"/>
      <c r="F691" s="172">
        <v>10</v>
      </c>
      <c r="G691" s="171"/>
      <c r="H691" s="171">
        <v>3</v>
      </c>
      <c r="I691" s="171"/>
      <c r="J691" s="171">
        <v>7</v>
      </c>
      <c r="K691" s="172"/>
      <c r="L691" s="171"/>
      <c r="M691" s="171"/>
      <c r="N691" s="171"/>
      <c r="O691" s="171"/>
    </row>
    <row r="692" spans="1:15" ht="26.25">
      <c r="A692" s="181" t="s">
        <v>1835</v>
      </c>
      <c r="B692" s="171" t="s">
        <v>834</v>
      </c>
      <c r="C692" s="420" t="s">
        <v>1836</v>
      </c>
      <c r="D692" s="182" t="s">
        <v>1492</v>
      </c>
      <c r="E692" s="171"/>
      <c r="F692" s="172">
        <v>5</v>
      </c>
      <c r="G692" s="171">
        <v>1</v>
      </c>
      <c r="H692" s="171">
        <v>1</v>
      </c>
      <c r="I692" s="171"/>
      <c r="J692" s="171">
        <v>4</v>
      </c>
      <c r="K692" s="172"/>
      <c r="L692" s="171"/>
      <c r="M692" s="171"/>
      <c r="N692" s="171"/>
      <c r="O692" s="171"/>
    </row>
    <row r="693" spans="1:15" ht="26.25">
      <c r="A693" s="171" t="s">
        <v>1837</v>
      </c>
      <c r="B693" s="171" t="s">
        <v>834</v>
      </c>
      <c r="C693" s="420" t="s">
        <v>1836</v>
      </c>
      <c r="D693" s="182" t="s">
        <v>1492</v>
      </c>
      <c r="E693" s="171"/>
      <c r="F693" s="172"/>
      <c r="G693" s="171"/>
      <c r="H693" s="171"/>
      <c r="I693" s="171"/>
      <c r="J693" s="171"/>
      <c r="K693" s="172"/>
      <c r="L693" s="171"/>
      <c r="M693" s="171"/>
      <c r="N693" s="171"/>
      <c r="O693" s="171"/>
    </row>
    <row r="694" spans="1:15" ht="26.25">
      <c r="A694" s="181" t="s">
        <v>1838</v>
      </c>
      <c r="B694" s="171" t="s">
        <v>810</v>
      </c>
      <c r="C694" s="420" t="s">
        <v>1358</v>
      </c>
      <c r="D694" s="182" t="s">
        <v>1492</v>
      </c>
      <c r="E694" s="171"/>
      <c r="F694" s="172">
        <v>3</v>
      </c>
      <c r="G694" s="171"/>
      <c r="H694" s="171">
        <v>1</v>
      </c>
      <c r="I694" s="171"/>
      <c r="J694" s="171">
        <v>2</v>
      </c>
      <c r="K694" s="172"/>
      <c r="L694" s="171"/>
      <c r="M694" s="171"/>
      <c r="N694" s="171"/>
      <c r="O694" s="171"/>
    </row>
    <row r="695" spans="1:15" ht="26.25">
      <c r="A695" s="171" t="s">
        <v>1839</v>
      </c>
      <c r="B695" s="171"/>
      <c r="C695" s="420"/>
      <c r="D695" s="182" t="s">
        <v>1492</v>
      </c>
      <c r="E695" s="171"/>
      <c r="F695" s="172"/>
      <c r="G695" s="171"/>
      <c r="H695" s="171"/>
      <c r="I695" s="171"/>
      <c r="J695" s="171"/>
      <c r="K695" s="172"/>
      <c r="L695" s="171"/>
      <c r="M695" s="171"/>
      <c r="N695" s="171"/>
      <c r="O695" s="171"/>
    </row>
    <row r="696" spans="1:15" ht="26.25">
      <c r="A696" s="181" t="s">
        <v>1840</v>
      </c>
      <c r="B696" s="171" t="s">
        <v>1315</v>
      </c>
      <c r="C696" s="420" t="s">
        <v>1779</v>
      </c>
      <c r="D696" s="182" t="s">
        <v>1492</v>
      </c>
      <c r="E696" s="171"/>
      <c r="F696" s="172">
        <v>8</v>
      </c>
      <c r="G696" s="171"/>
      <c r="H696" s="171">
        <v>2</v>
      </c>
      <c r="I696" s="171"/>
      <c r="J696" s="171">
        <v>6</v>
      </c>
      <c r="K696" s="172"/>
      <c r="L696" s="171"/>
      <c r="M696" s="171"/>
      <c r="N696" s="171"/>
      <c r="O696" s="171"/>
    </row>
    <row r="697" spans="1:15" ht="26.25">
      <c r="A697" s="171" t="s">
        <v>1841</v>
      </c>
      <c r="B697" s="171" t="s">
        <v>1486</v>
      </c>
      <c r="C697" s="420" t="s">
        <v>1781</v>
      </c>
      <c r="D697" s="182" t="s">
        <v>1492</v>
      </c>
      <c r="E697" s="171"/>
      <c r="F697" s="172"/>
      <c r="G697" s="171"/>
      <c r="H697" s="171"/>
      <c r="I697" s="171"/>
      <c r="J697" s="171"/>
      <c r="K697" s="172"/>
      <c r="L697" s="171"/>
      <c r="M697" s="171"/>
      <c r="N697" s="171"/>
      <c r="O697" s="171"/>
    </row>
    <row r="698" spans="1:15" ht="26.25">
      <c r="A698" s="171" t="s">
        <v>1842</v>
      </c>
      <c r="B698" s="171" t="s">
        <v>955</v>
      </c>
      <c r="C698" s="420"/>
      <c r="D698" s="182" t="s">
        <v>1492</v>
      </c>
      <c r="E698" s="171"/>
      <c r="F698" s="172"/>
      <c r="G698" s="171"/>
      <c r="H698" s="171"/>
      <c r="I698" s="171"/>
      <c r="J698" s="171"/>
      <c r="K698" s="172"/>
      <c r="L698" s="171"/>
      <c r="M698" s="171"/>
      <c r="N698" s="171"/>
      <c r="O698" s="171"/>
    </row>
    <row r="699" spans="1:15" ht="26.25">
      <c r="A699" s="181" t="s">
        <v>1843</v>
      </c>
      <c r="B699" s="171" t="s">
        <v>797</v>
      </c>
      <c r="C699" s="420"/>
      <c r="D699" s="182" t="s">
        <v>1492</v>
      </c>
      <c r="E699" s="171"/>
      <c r="F699" s="172">
        <v>2</v>
      </c>
      <c r="G699" s="171"/>
      <c r="H699" s="171">
        <v>1</v>
      </c>
      <c r="I699" s="171"/>
      <c r="J699" s="171">
        <v>1</v>
      </c>
      <c r="K699" s="172"/>
      <c r="L699" s="171"/>
      <c r="M699" s="171"/>
      <c r="N699" s="171"/>
      <c r="O699" s="171"/>
    </row>
    <row r="700" spans="1:15" ht="26.25">
      <c r="A700" s="171" t="s">
        <v>1844</v>
      </c>
      <c r="B700" s="171" t="s">
        <v>955</v>
      </c>
      <c r="C700" s="420" t="s">
        <v>1462</v>
      </c>
      <c r="D700" s="182" t="s">
        <v>1492</v>
      </c>
      <c r="E700" s="171"/>
      <c r="F700" s="172"/>
      <c r="G700" s="171"/>
      <c r="H700" s="171"/>
      <c r="I700" s="171"/>
      <c r="J700" s="171"/>
      <c r="K700" s="172"/>
      <c r="L700" s="171"/>
      <c r="M700" s="171"/>
      <c r="N700" s="171"/>
      <c r="O700" s="171"/>
    </row>
    <row r="701" spans="1:15" ht="26.25">
      <c r="A701" s="171" t="s">
        <v>1845</v>
      </c>
      <c r="B701" s="171" t="s">
        <v>810</v>
      </c>
      <c r="C701" s="420" t="s">
        <v>1821</v>
      </c>
      <c r="D701" s="182" t="s">
        <v>1492</v>
      </c>
      <c r="E701" s="171"/>
      <c r="F701" s="172"/>
      <c r="G701" s="171"/>
      <c r="H701" s="171"/>
      <c r="I701" s="171"/>
      <c r="J701" s="171"/>
      <c r="K701" s="172"/>
      <c r="L701" s="171"/>
      <c r="M701" s="171"/>
      <c r="N701" s="171"/>
      <c r="O701" s="171"/>
    </row>
    <row r="702" spans="1:15" ht="26.25">
      <c r="A702" s="171" t="s">
        <v>1846</v>
      </c>
      <c r="B702" s="171" t="s">
        <v>810</v>
      </c>
      <c r="C702" s="420" t="s">
        <v>1799</v>
      </c>
      <c r="D702" s="182" t="s">
        <v>1492</v>
      </c>
      <c r="E702" s="171"/>
      <c r="F702" s="172"/>
      <c r="G702" s="171"/>
      <c r="H702" s="171"/>
      <c r="I702" s="171"/>
      <c r="J702" s="171"/>
      <c r="K702" s="172"/>
      <c r="L702" s="171"/>
      <c r="M702" s="171"/>
      <c r="N702" s="171"/>
      <c r="O702" s="171"/>
    </row>
    <row r="703" spans="1:15" ht="26.25">
      <c r="A703" s="171" t="s">
        <v>1847</v>
      </c>
      <c r="B703" s="171" t="s">
        <v>1333</v>
      </c>
      <c r="C703" s="420"/>
      <c r="D703" s="182" t="s">
        <v>1492</v>
      </c>
      <c r="E703" s="171"/>
      <c r="F703" s="172"/>
      <c r="G703" s="171"/>
      <c r="H703" s="171"/>
      <c r="I703" s="171"/>
      <c r="J703" s="171"/>
      <c r="K703" s="172"/>
      <c r="L703" s="171"/>
      <c r="M703" s="171"/>
      <c r="N703" s="171"/>
      <c r="O703" s="171"/>
    </row>
    <row r="704" spans="1:15" ht="26.25">
      <c r="A704" s="171" t="s">
        <v>1848</v>
      </c>
      <c r="B704" s="171" t="s">
        <v>810</v>
      </c>
      <c r="C704" s="420" t="s">
        <v>1849</v>
      </c>
      <c r="D704" s="182" t="s">
        <v>1492</v>
      </c>
      <c r="E704" s="171"/>
      <c r="F704" s="172"/>
      <c r="G704" s="171"/>
      <c r="H704" s="171"/>
      <c r="I704" s="171"/>
      <c r="J704" s="171"/>
      <c r="K704" s="172"/>
      <c r="L704" s="171"/>
      <c r="M704" s="171"/>
      <c r="N704" s="171"/>
      <c r="O704" s="171"/>
    </row>
    <row r="705" spans="1:15" ht="26.25">
      <c r="A705" s="171" t="s">
        <v>1850</v>
      </c>
      <c r="B705" s="171"/>
      <c r="C705" s="420"/>
      <c r="D705" s="182" t="s">
        <v>1492</v>
      </c>
      <c r="E705" s="171"/>
      <c r="F705" s="172"/>
      <c r="G705" s="171"/>
      <c r="H705" s="171"/>
      <c r="I705" s="171"/>
      <c r="J705" s="171"/>
      <c r="K705" s="172"/>
      <c r="L705" s="171"/>
      <c r="M705" s="171"/>
      <c r="N705" s="171"/>
      <c r="O705" s="171"/>
    </row>
    <row r="706" spans="1:15" ht="26.25">
      <c r="A706" s="171" t="s">
        <v>1851</v>
      </c>
      <c r="B706" s="171" t="s">
        <v>955</v>
      </c>
      <c r="C706" s="420" t="s">
        <v>1460</v>
      </c>
      <c r="D706" s="182" t="s">
        <v>1492</v>
      </c>
      <c r="E706" s="171"/>
      <c r="F706" s="172"/>
      <c r="G706" s="171"/>
      <c r="H706" s="171"/>
      <c r="I706" s="171"/>
      <c r="J706" s="171"/>
      <c r="K706" s="172"/>
      <c r="L706" s="171"/>
      <c r="M706" s="171"/>
      <c r="N706" s="171"/>
      <c r="O706" s="171"/>
    </row>
    <row r="707" spans="1:15" ht="26.25">
      <c r="A707" s="171" t="s">
        <v>1852</v>
      </c>
      <c r="B707" s="171" t="s">
        <v>1853</v>
      </c>
      <c r="C707" s="420"/>
      <c r="D707" s="182" t="s">
        <v>1492</v>
      </c>
      <c r="E707" s="171"/>
      <c r="F707" s="172"/>
      <c r="G707" s="171"/>
      <c r="H707" s="171"/>
      <c r="I707" s="171"/>
      <c r="J707" s="171"/>
      <c r="K707" s="172"/>
      <c r="L707" s="171"/>
      <c r="M707" s="171"/>
      <c r="N707" s="171"/>
      <c r="O707" s="171"/>
    </row>
    <row r="708" spans="1:15" ht="26.25">
      <c r="A708" s="171" t="s">
        <v>1854</v>
      </c>
      <c r="B708" s="171" t="s">
        <v>1476</v>
      </c>
      <c r="C708" s="420"/>
      <c r="D708" s="182" t="s">
        <v>1492</v>
      </c>
      <c r="E708" s="171"/>
      <c r="F708" s="172"/>
      <c r="G708" s="171"/>
      <c r="H708" s="171"/>
      <c r="I708" s="171"/>
      <c r="J708" s="171"/>
      <c r="K708" s="172"/>
      <c r="L708" s="171"/>
      <c r="M708" s="171"/>
      <c r="N708" s="171"/>
      <c r="O708" s="171"/>
    </row>
    <row r="709" spans="1:15" ht="26.25">
      <c r="A709" s="171" t="s">
        <v>1855</v>
      </c>
      <c r="B709" s="171" t="s">
        <v>1489</v>
      </c>
      <c r="C709" s="420"/>
      <c r="D709" s="182" t="s">
        <v>1492</v>
      </c>
      <c r="E709" s="171"/>
      <c r="F709" s="172"/>
      <c r="G709" s="171"/>
      <c r="H709" s="171"/>
      <c r="I709" s="171"/>
      <c r="J709" s="171"/>
      <c r="K709" s="172"/>
      <c r="L709" s="171"/>
      <c r="M709" s="171"/>
      <c r="N709" s="171"/>
      <c r="O709" s="171"/>
    </row>
    <row r="710" spans="1:15" ht="26.25">
      <c r="A710" s="171" t="s">
        <v>1856</v>
      </c>
      <c r="B710" s="171"/>
      <c r="C710" s="420"/>
      <c r="D710" s="182" t="s">
        <v>1492</v>
      </c>
      <c r="E710" s="171"/>
      <c r="F710" s="172"/>
      <c r="G710" s="171"/>
      <c r="H710" s="171"/>
      <c r="I710" s="171"/>
      <c r="J710" s="171"/>
      <c r="K710" s="172"/>
      <c r="L710" s="171"/>
      <c r="M710" s="171"/>
      <c r="N710" s="171"/>
      <c r="O710" s="171"/>
    </row>
    <row r="711" spans="1:15" ht="26.25">
      <c r="A711" s="171" t="s">
        <v>1857</v>
      </c>
      <c r="B711" s="171" t="s">
        <v>810</v>
      </c>
      <c r="C711" s="420" t="s">
        <v>1823</v>
      </c>
      <c r="D711" s="182" t="s">
        <v>1492</v>
      </c>
      <c r="E711" s="171"/>
      <c r="F711" s="172"/>
      <c r="G711" s="171"/>
      <c r="H711" s="171"/>
      <c r="I711" s="171"/>
      <c r="J711" s="171"/>
      <c r="K711" s="172"/>
      <c r="L711" s="171"/>
      <c r="M711" s="171"/>
      <c r="N711" s="171"/>
      <c r="O711" s="171"/>
    </row>
    <row r="712" spans="1:15" ht="26.25">
      <c r="A712" s="181" t="s">
        <v>1858</v>
      </c>
      <c r="B712" s="171" t="s">
        <v>834</v>
      </c>
      <c r="C712" s="420" t="s">
        <v>1859</v>
      </c>
      <c r="D712" s="182" t="s">
        <v>1492</v>
      </c>
      <c r="E712" s="171"/>
      <c r="F712" s="172">
        <v>5</v>
      </c>
      <c r="G712" s="171">
        <v>1</v>
      </c>
      <c r="H712" s="171">
        <v>1</v>
      </c>
      <c r="I712" s="171"/>
      <c r="J712" s="171">
        <v>4</v>
      </c>
      <c r="K712" s="172"/>
      <c r="L712" s="171"/>
      <c r="M712" s="171"/>
      <c r="N712" s="171"/>
      <c r="O712" s="171"/>
    </row>
    <row r="713" spans="1:15" ht="26.25">
      <c r="A713" s="171" t="s">
        <v>1860</v>
      </c>
      <c r="B713" s="171" t="s">
        <v>955</v>
      </c>
      <c r="C713" s="420" t="s">
        <v>1861</v>
      </c>
      <c r="D713" s="182" t="s">
        <v>1492</v>
      </c>
      <c r="E713" s="171"/>
      <c r="F713" s="172"/>
      <c r="G713" s="171"/>
      <c r="H713" s="171"/>
      <c r="I713" s="171"/>
      <c r="J713" s="171"/>
      <c r="K713" s="172"/>
      <c r="L713" s="171"/>
      <c r="M713" s="171"/>
      <c r="N713" s="171"/>
      <c r="O713" s="171"/>
    </row>
    <row r="714" spans="1:15" ht="26.25">
      <c r="A714" s="181" t="s">
        <v>1862</v>
      </c>
      <c r="B714" s="171" t="s">
        <v>834</v>
      </c>
      <c r="C714" s="420" t="s">
        <v>1863</v>
      </c>
      <c r="D714" s="182" t="s">
        <v>1492</v>
      </c>
      <c r="E714" s="171"/>
      <c r="F714" s="172">
        <v>5</v>
      </c>
      <c r="G714" s="171">
        <v>1</v>
      </c>
      <c r="H714" s="171">
        <v>1</v>
      </c>
      <c r="I714" s="171"/>
      <c r="J714" s="171">
        <v>4</v>
      </c>
      <c r="K714" s="172"/>
      <c r="L714" s="171"/>
      <c r="M714" s="171"/>
      <c r="N714" s="171"/>
      <c r="O714" s="171"/>
    </row>
    <row r="715" spans="1:15" ht="26.25">
      <c r="A715" s="171" t="s">
        <v>1864</v>
      </c>
      <c r="B715" s="171" t="s">
        <v>955</v>
      </c>
      <c r="C715" s="420" t="s">
        <v>1865</v>
      </c>
      <c r="D715" s="182" t="s">
        <v>1492</v>
      </c>
      <c r="E715" s="171"/>
      <c r="F715" s="172"/>
      <c r="G715" s="171"/>
      <c r="H715" s="171"/>
      <c r="I715" s="171"/>
      <c r="J715" s="171"/>
      <c r="K715" s="172"/>
      <c r="L715" s="171"/>
      <c r="M715" s="171"/>
      <c r="N715" s="171"/>
      <c r="O715" s="171"/>
    </row>
    <row r="716" spans="1:15" ht="26.25">
      <c r="A716" s="181" t="s">
        <v>1866</v>
      </c>
      <c r="B716" s="171" t="s">
        <v>1815</v>
      </c>
      <c r="C716" s="420" t="s">
        <v>1867</v>
      </c>
      <c r="D716" s="182" t="s">
        <v>1492</v>
      </c>
      <c r="E716" s="171"/>
      <c r="F716" s="172">
        <v>5</v>
      </c>
      <c r="G716" s="171"/>
      <c r="H716" s="171">
        <v>1</v>
      </c>
      <c r="I716" s="171"/>
      <c r="J716" s="171">
        <v>4</v>
      </c>
      <c r="K716" s="172"/>
      <c r="L716" s="171"/>
      <c r="M716" s="171"/>
      <c r="N716" s="171"/>
      <c r="O716" s="171"/>
    </row>
    <row r="717" spans="1:17" s="109" customFormat="1" ht="26.25">
      <c r="A717" s="171" t="s">
        <v>1868</v>
      </c>
      <c r="B717" s="171" t="s">
        <v>1315</v>
      </c>
      <c r="C717" s="420" t="s">
        <v>1869</v>
      </c>
      <c r="D717" s="182" t="s">
        <v>1492</v>
      </c>
      <c r="E717" s="171"/>
      <c r="F717" s="172"/>
      <c r="G717" s="171"/>
      <c r="H717" s="171"/>
      <c r="I717" s="171"/>
      <c r="J717" s="171"/>
      <c r="K717" s="172"/>
      <c r="L717" s="171"/>
      <c r="M717" s="171"/>
      <c r="N717" s="171"/>
      <c r="O717" s="171"/>
      <c r="P717"/>
      <c r="Q717"/>
    </row>
    <row r="718" spans="1:17" s="109" customFormat="1" ht="26.25">
      <c r="A718" s="171" t="s">
        <v>1870</v>
      </c>
      <c r="B718" s="171" t="s">
        <v>785</v>
      </c>
      <c r="C718" s="420" t="s">
        <v>1871</v>
      </c>
      <c r="D718" s="182" t="s">
        <v>1492</v>
      </c>
      <c r="E718" s="171"/>
      <c r="F718" s="172"/>
      <c r="G718" s="171"/>
      <c r="H718" s="171"/>
      <c r="I718" s="171"/>
      <c r="J718" s="171"/>
      <c r="K718" s="172"/>
      <c r="L718" s="171"/>
      <c r="M718" s="171"/>
      <c r="N718" s="171"/>
      <c r="O718" s="171"/>
      <c r="P718"/>
      <c r="Q718"/>
    </row>
    <row r="719" spans="1:17" s="109" customFormat="1" ht="26.25">
      <c r="A719" s="181" t="s">
        <v>1872</v>
      </c>
      <c r="B719" s="171"/>
      <c r="C719" s="420" t="s">
        <v>1865</v>
      </c>
      <c r="D719" s="182" t="s">
        <v>1492</v>
      </c>
      <c r="E719" s="171"/>
      <c r="F719" s="172">
        <v>4</v>
      </c>
      <c r="G719" s="171"/>
      <c r="H719" s="171">
        <v>1</v>
      </c>
      <c r="I719" s="171"/>
      <c r="J719" s="171">
        <v>3</v>
      </c>
      <c r="K719" s="172"/>
      <c r="L719" s="171"/>
      <c r="M719" s="171"/>
      <c r="N719" s="171"/>
      <c r="O719" s="171"/>
      <c r="P719"/>
      <c r="Q719"/>
    </row>
    <row r="720" spans="1:17" s="109" customFormat="1" ht="26.25">
      <c r="A720" s="181" t="s">
        <v>1873</v>
      </c>
      <c r="B720" s="171"/>
      <c r="C720" s="420" t="s">
        <v>1874</v>
      </c>
      <c r="D720" s="182" t="s">
        <v>1492</v>
      </c>
      <c r="E720" s="171"/>
      <c r="F720" s="172">
        <v>4</v>
      </c>
      <c r="G720" s="171"/>
      <c r="H720" s="171">
        <v>1</v>
      </c>
      <c r="I720" s="171"/>
      <c r="J720" s="171">
        <v>3</v>
      </c>
      <c r="K720" s="172"/>
      <c r="L720" s="171"/>
      <c r="M720" s="171"/>
      <c r="N720" s="171"/>
      <c r="O720" s="171"/>
      <c r="P720"/>
      <c r="Q720"/>
    </row>
    <row r="721" spans="1:17" s="109" customFormat="1" ht="26.25">
      <c r="A721" s="181" t="s">
        <v>1875</v>
      </c>
      <c r="B721" s="171" t="s">
        <v>955</v>
      </c>
      <c r="C721" s="420" t="s">
        <v>1457</v>
      </c>
      <c r="D721" s="182" t="s">
        <v>1492</v>
      </c>
      <c r="E721" s="171"/>
      <c r="F721" s="172">
        <v>7</v>
      </c>
      <c r="G721" s="171"/>
      <c r="H721" s="171">
        <v>2</v>
      </c>
      <c r="I721" s="171"/>
      <c r="J721" s="171">
        <v>5</v>
      </c>
      <c r="K721" s="172"/>
      <c r="L721" s="171"/>
      <c r="M721" s="171"/>
      <c r="N721" s="171"/>
      <c r="O721" s="171"/>
      <c r="P721"/>
      <c r="Q721"/>
    </row>
    <row r="722" spans="1:17" s="109" customFormat="1" ht="26.25">
      <c r="A722" s="181" t="s">
        <v>1876</v>
      </c>
      <c r="B722" s="171" t="s">
        <v>1478</v>
      </c>
      <c r="C722" s="420" t="s">
        <v>1877</v>
      </c>
      <c r="D722" s="182" t="s">
        <v>1492</v>
      </c>
      <c r="E722" s="171"/>
      <c r="F722" s="172">
        <v>2</v>
      </c>
      <c r="G722" s="171">
        <v>1</v>
      </c>
      <c r="H722" s="171">
        <v>1</v>
      </c>
      <c r="I722" s="171"/>
      <c r="J722" s="171">
        <v>1</v>
      </c>
      <c r="K722" s="172"/>
      <c r="L722" s="171"/>
      <c r="M722" s="171"/>
      <c r="N722" s="171"/>
      <c r="O722" s="171"/>
      <c r="P722"/>
      <c r="Q722"/>
    </row>
    <row r="723" spans="1:17" s="109" customFormat="1" ht="27" thickBot="1">
      <c r="A723" s="181" t="s">
        <v>1878</v>
      </c>
      <c r="B723" s="171"/>
      <c r="C723" s="420" t="s">
        <v>1879</v>
      </c>
      <c r="D723" s="182" t="s">
        <v>1492</v>
      </c>
      <c r="E723" s="171"/>
      <c r="F723" s="172">
        <v>4</v>
      </c>
      <c r="G723" s="171"/>
      <c r="H723" s="171">
        <v>1</v>
      </c>
      <c r="I723" s="171"/>
      <c r="J723" s="171">
        <v>3</v>
      </c>
      <c r="K723" s="172"/>
      <c r="L723" s="171"/>
      <c r="M723" s="171"/>
      <c r="N723" s="171"/>
      <c r="O723" s="171"/>
      <c r="P723"/>
      <c r="Q723"/>
    </row>
    <row r="724" spans="1:17" s="109" customFormat="1" ht="13.5" thickBot="1">
      <c r="A724" s="470" t="s">
        <v>1304</v>
      </c>
      <c r="B724" s="297"/>
      <c r="C724" s="297"/>
      <c r="D724" s="297"/>
      <c r="E724" s="471"/>
      <c r="F724" s="264">
        <f>H724+I724+J724</f>
        <v>365</v>
      </c>
      <c r="G724" s="472">
        <f>SUM(G646:G723)</f>
        <v>7</v>
      </c>
      <c r="H724" s="472">
        <f>SUM(H646:H723)</f>
        <v>62</v>
      </c>
      <c r="I724" s="472">
        <f>SUM(I646:I723)</f>
        <v>0</v>
      </c>
      <c r="J724" s="472">
        <f>SUM(J646:J723)</f>
        <v>303</v>
      </c>
      <c r="K724" s="304">
        <v>600</v>
      </c>
      <c r="L724" s="297">
        <v>20</v>
      </c>
      <c r="M724" s="297">
        <v>75</v>
      </c>
      <c r="N724" s="297">
        <v>0</v>
      </c>
      <c r="O724" s="298">
        <v>525</v>
      </c>
      <c r="P724"/>
      <c r="Q724"/>
    </row>
    <row r="725" spans="1:17" s="109" customFormat="1" ht="22.5">
      <c r="A725" s="473" t="s">
        <v>1496</v>
      </c>
      <c r="B725" s="474"/>
      <c r="C725" s="474"/>
      <c r="D725" s="474"/>
      <c r="E725" s="475"/>
      <c r="F725" s="476"/>
      <c r="G725" s="477"/>
      <c r="H725" s="478"/>
      <c r="I725" s="478"/>
      <c r="J725" s="478"/>
      <c r="K725" s="479"/>
      <c r="L725" s="474"/>
      <c r="M725" s="474"/>
      <c r="N725" s="474"/>
      <c r="O725" s="480"/>
      <c r="P725"/>
      <c r="Q725"/>
    </row>
    <row r="726" spans="1:17" s="109" customFormat="1" ht="12.75">
      <c r="A726" s="481" t="s">
        <v>1705</v>
      </c>
      <c r="B726" s="242" t="s">
        <v>1692</v>
      </c>
      <c r="C726" s="279"/>
      <c r="D726" s="279"/>
      <c r="E726" s="482"/>
      <c r="F726" s="483">
        <f aca="true" t="shared" si="16" ref="F726:F743">H726+I726+J726</f>
        <v>22</v>
      </c>
      <c r="G726" s="279"/>
      <c r="H726" s="239">
        <v>5</v>
      </c>
      <c r="I726" s="239">
        <v>17</v>
      </c>
      <c r="J726" s="477"/>
      <c r="K726" s="484"/>
      <c r="L726" s="279"/>
      <c r="M726" s="279"/>
      <c r="N726" s="279"/>
      <c r="O726" s="282"/>
      <c r="P726"/>
      <c r="Q726"/>
    </row>
    <row r="727" spans="1:17" s="109" customFormat="1" ht="15" customHeight="1">
      <c r="A727" s="481" t="s">
        <v>1687</v>
      </c>
      <c r="B727" s="242" t="s">
        <v>1687</v>
      </c>
      <c r="C727" s="279"/>
      <c r="D727" s="279"/>
      <c r="E727" s="482"/>
      <c r="F727" s="483">
        <f t="shared" si="16"/>
        <v>2569</v>
      </c>
      <c r="G727" s="279"/>
      <c r="H727" s="239">
        <v>317</v>
      </c>
      <c r="I727" s="239">
        <v>2252</v>
      </c>
      <c r="J727" s="279"/>
      <c r="K727" s="484"/>
      <c r="L727" s="279"/>
      <c r="M727" s="279"/>
      <c r="N727" s="279"/>
      <c r="O727" s="282"/>
      <c r="P727"/>
      <c r="Q727"/>
    </row>
    <row r="728" spans="1:17" s="109" customFormat="1" ht="12.75">
      <c r="A728" s="481" t="s">
        <v>1880</v>
      </c>
      <c r="B728" s="242" t="s">
        <v>1880</v>
      </c>
      <c r="C728" s="279"/>
      <c r="D728" s="279"/>
      <c r="E728" s="482"/>
      <c r="F728" s="483">
        <f t="shared" si="16"/>
        <v>5</v>
      </c>
      <c r="G728" s="279"/>
      <c r="H728" s="239">
        <v>2</v>
      </c>
      <c r="I728" s="239">
        <v>3</v>
      </c>
      <c r="J728" s="279"/>
      <c r="K728" s="484"/>
      <c r="L728" s="279"/>
      <c r="M728" s="279"/>
      <c r="N728" s="279"/>
      <c r="O728" s="282"/>
      <c r="P728"/>
      <c r="Q728"/>
    </row>
    <row r="729" spans="1:17" s="109" customFormat="1" ht="12.75">
      <c r="A729" s="481" t="s">
        <v>1710</v>
      </c>
      <c r="B729" s="242" t="s">
        <v>1710</v>
      </c>
      <c r="C729" s="279"/>
      <c r="D729" s="279"/>
      <c r="E729" s="482"/>
      <c r="F729" s="483">
        <f t="shared" si="16"/>
        <v>503</v>
      </c>
      <c r="G729" s="279"/>
      <c r="H729" s="239">
        <v>49</v>
      </c>
      <c r="I729" s="239">
        <v>454</v>
      </c>
      <c r="J729" s="279"/>
      <c r="K729" s="484"/>
      <c r="L729" s="279"/>
      <c r="M729" s="279"/>
      <c r="N729" s="279"/>
      <c r="O729" s="282"/>
      <c r="P729"/>
      <c r="Q729"/>
    </row>
    <row r="730" spans="1:17" s="109" customFormat="1" ht="12.75">
      <c r="A730" s="481" t="s">
        <v>1881</v>
      </c>
      <c r="B730" s="242" t="s">
        <v>1881</v>
      </c>
      <c r="C730" s="279"/>
      <c r="D730" s="279"/>
      <c r="E730" s="482"/>
      <c r="F730" s="483">
        <f t="shared" si="16"/>
        <v>25</v>
      </c>
      <c r="G730" s="279"/>
      <c r="H730" s="239">
        <v>10</v>
      </c>
      <c r="I730" s="239">
        <v>15</v>
      </c>
      <c r="J730" s="279"/>
      <c r="K730" s="484"/>
      <c r="L730" s="279"/>
      <c r="M730" s="279"/>
      <c r="N730" s="279"/>
      <c r="O730" s="282"/>
      <c r="P730"/>
      <c r="Q730"/>
    </row>
    <row r="731" spans="1:17" s="109" customFormat="1" ht="12.75">
      <c r="A731" s="481" t="s">
        <v>1575</v>
      </c>
      <c r="B731" s="242" t="s">
        <v>1575</v>
      </c>
      <c r="C731" s="279"/>
      <c r="D731" s="279"/>
      <c r="E731" s="482"/>
      <c r="F731" s="483">
        <f t="shared" si="16"/>
        <v>359</v>
      </c>
      <c r="G731" s="279"/>
      <c r="H731" s="239">
        <v>88</v>
      </c>
      <c r="I731" s="239">
        <v>271</v>
      </c>
      <c r="J731" s="279"/>
      <c r="K731" s="484"/>
      <c r="L731" s="279"/>
      <c r="M731" s="279"/>
      <c r="N731" s="279"/>
      <c r="O731" s="282"/>
      <c r="P731"/>
      <c r="Q731"/>
    </row>
    <row r="732" spans="1:17" s="109" customFormat="1" ht="12.75">
      <c r="A732" s="481" t="s">
        <v>1882</v>
      </c>
      <c r="B732" s="242" t="s">
        <v>1882</v>
      </c>
      <c r="C732" s="279"/>
      <c r="D732" s="279"/>
      <c r="E732" s="482"/>
      <c r="F732" s="483">
        <f t="shared" si="16"/>
        <v>14</v>
      </c>
      <c r="G732" s="279"/>
      <c r="H732" s="239"/>
      <c r="I732" s="239">
        <v>14</v>
      </c>
      <c r="J732" s="279"/>
      <c r="K732" s="484"/>
      <c r="L732" s="279"/>
      <c r="M732" s="279"/>
      <c r="N732" s="279"/>
      <c r="O732" s="282"/>
      <c r="P732"/>
      <c r="Q732"/>
    </row>
    <row r="733" spans="1:17" s="109" customFormat="1" ht="12.75">
      <c r="A733" s="481" t="s">
        <v>1883</v>
      </c>
      <c r="B733" s="242" t="s">
        <v>1883</v>
      </c>
      <c r="C733" s="279"/>
      <c r="D733" s="279"/>
      <c r="E733" s="482"/>
      <c r="F733" s="483">
        <f t="shared" si="16"/>
        <v>7</v>
      </c>
      <c r="G733" s="279"/>
      <c r="H733" s="239"/>
      <c r="I733" s="239">
        <v>7</v>
      </c>
      <c r="J733" s="279"/>
      <c r="K733" s="484"/>
      <c r="L733" s="279"/>
      <c r="M733" s="279"/>
      <c r="N733" s="279"/>
      <c r="O733" s="282"/>
      <c r="P733"/>
      <c r="Q733"/>
    </row>
    <row r="734" spans="1:17" s="109" customFormat="1" ht="12.75">
      <c r="A734" s="481" t="s">
        <v>1884</v>
      </c>
      <c r="B734" s="242" t="s">
        <v>1884</v>
      </c>
      <c r="C734" s="279"/>
      <c r="D734" s="279"/>
      <c r="E734" s="482"/>
      <c r="F734" s="483">
        <f t="shared" si="16"/>
        <v>25</v>
      </c>
      <c r="G734" s="279"/>
      <c r="H734" s="239"/>
      <c r="I734" s="239">
        <v>25</v>
      </c>
      <c r="J734" s="279"/>
      <c r="K734" s="484"/>
      <c r="L734" s="279"/>
      <c r="M734" s="279"/>
      <c r="N734" s="279"/>
      <c r="O734" s="282"/>
      <c r="P734"/>
      <c r="Q734"/>
    </row>
    <row r="735" spans="1:17" s="109" customFormat="1" ht="12.75">
      <c r="A735" s="481" t="s">
        <v>1742</v>
      </c>
      <c r="B735" s="242" t="s">
        <v>1742</v>
      </c>
      <c r="C735" s="279"/>
      <c r="D735" s="279"/>
      <c r="E735" s="482"/>
      <c r="F735" s="483">
        <f t="shared" si="16"/>
        <v>35</v>
      </c>
      <c r="G735" s="279"/>
      <c r="H735" s="239">
        <v>21</v>
      </c>
      <c r="I735" s="239">
        <v>14</v>
      </c>
      <c r="J735" s="279"/>
      <c r="K735" s="484"/>
      <c r="L735" s="279"/>
      <c r="M735" s="279"/>
      <c r="N735" s="279"/>
      <c r="O735" s="282"/>
      <c r="P735"/>
      <c r="Q735"/>
    </row>
    <row r="736" spans="1:17" s="109" customFormat="1" ht="12.75">
      <c r="A736" s="481" t="s">
        <v>1711</v>
      </c>
      <c r="B736" s="242" t="s">
        <v>1711</v>
      </c>
      <c r="C736" s="279"/>
      <c r="D736" s="279"/>
      <c r="E736" s="482"/>
      <c r="F736" s="483">
        <f t="shared" si="16"/>
        <v>120</v>
      </c>
      <c r="G736" s="279"/>
      <c r="H736" s="239">
        <v>2</v>
      </c>
      <c r="I736" s="239">
        <v>118</v>
      </c>
      <c r="J736" s="279"/>
      <c r="K736" s="484"/>
      <c r="L736" s="279"/>
      <c r="M736" s="279"/>
      <c r="N736" s="279"/>
      <c r="O736" s="282"/>
      <c r="P736"/>
      <c r="Q736"/>
    </row>
    <row r="737" spans="1:17" s="109" customFormat="1" ht="12.75">
      <c r="A737" s="481" t="s">
        <v>1885</v>
      </c>
      <c r="B737" s="242" t="s">
        <v>1885</v>
      </c>
      <c r="C737" s="279"/>
      <c r="D737" s="279"/>
      <c r="E737" s="482"/>
      <c r="F737" s="483">
        <f t="shared" si="16"/>
        <v>192</v>
      </c>
      <c r="G737" s="279"/>
      <c r="H737" s="239">
        <v>14</v>
      </c>
      <c r="I737" s="239">
        <v>178</v>
      </c>
      <c r="J737" s="279"/>
      <c r="K737" s="484"/>
      <c r="L737" s="279"/>
      <c r="M737" s="279"/>
      <c r="N737" s="279"/>
      <c r="O737" s="282"/>
      <c r="P737"/>
      <c r="Q737"/>
    </row>
    <row r="738" spans="1:17" s="109" customFormat="1" ht="12.75">
      <c r="A738" s="481" t="s">
        <v>1886</v>
      </c>
      <c r="B738" s="242" t="s">
        <v>1886</v>
      </c>
      <c r="C738" s="279"/>
      <c r="D738" s="279"/>
      <c r="E738" s="482"/>
      <c r="F738" s="483">
        <f t="shared" si="16"/>
        <v>148</v>
      </c>
      <c r="G738" s="279"/>
      <c r="H738" s="239"/>
      <c r="I738" s="239">
        <v>148</v>
      </c>
      <c r="J738" s="279"/>
      <c r="K738" s="484"/>
      <c r="L738" s="279"/>
      <c r="M738" s="279"/>
      <c r="N738" s="279"/>
      <c r="O738" s="282"/>
      <c r="P738"/>
      <c r="Q738"/>
    </row>
    <row r="739" spans="1:17" s="109" customFormat="1" ht="12.75">
      <c r="A739" s="481" t="s">
        <v>1712</v>
      </c>
      <c r="B739" s="242" t="s">
        <v>1712</v>
      </c>
      <c r="C739" s="279"/>
      <c r="D739" s="279"/>
      <c r="E739" s="482"/>
      <c r="F739" s="483">
        <f t="shared" si="16"/>
        <v>30</v>
      </c>
      <c r="G739" s="279"/>
      <c r="H739" s="239"/>
      <c r="I739" s="239">
        <v>30</v>
      </c>
      <c r="J739" s="279"/>
      <c r="K739" s="484"/>
      <c r="L739" s="279"/>
      <c r="M739" s="279"/>
      <c r="N739" s="279"/>
      <c r="O739" s="282"/>
      <c r="P739"/>
      <c r="Q739"/>
    </row>
    <row r="740" spans="1:17" s="109" customFormat="1" ht="12.75">
      <c r="A740" s="481" t="s">
        <v>1887</v>
      </c>
      <c r="B740" s="242" t="s">
        <v>1887</v>
      </c>
      <c r="C740" s="279"/>
      <c r="D740" s="279"/>
      <c r="E740" s="482"/>
      <c r="F740" s="483">
        <f t="shared" si="16"/>
        <v>5</v>
      </c>
      <c r="G740" s="279"/>
      <c r="H740" s="239"/>
      <c r="I740" s="239">
        <v>5</v>
      </c>
      <c r="J740" s="279"/>
      <c r="K740" s="484"/>
      <c r="L740" s="279"/>
      <c r="M740" s="279"/>
      <c r="N740" s="279"/>
      <c r="O740" s="282"/>
      <c r="P740"/>
      <c r="Q740"/>
    </row>
    <row r="741" spans="1:17" s="109" customFormat="1" ht="12.75">
      <c r="A741" s="481" t="s">
        <v>1691</v>
      </c>
      <c r="B741" s="242" t="s">
        <v>1691</v>
      </c>
      <c r="C741" s="279"/>
      <c r="D741" s="279"/>
      <c r="E741" s="482"/>
      <c r="F741" s="483">
        <f t="shared" si="16"/>
        <v>100</v>
      </c>
      <c r="G741" s="279"/>
      <c r="H741" s="239">
        <v>5</v>
      </c>
      <c r="I741" s="239">
        <v>95</v>
      </c>
      <c r="J741" s="279"/>
      <c r="K741" s="484"/>
      <c r="L741" s="279"/>
      <c r="M741" s="279"/>
      <c r="N741" s="279"/>
      <c r="O741" s="282"/>
      <c r="P741"/>
      <c r="Q741"/>
    </row>
    <row r="742" spans="1:17" s="109" customFormat="1" ht="12.75">
      <c r="A742" s="481" t="s">
        <v>1689</v>
      </c>
      <c r="B742" s="242" t="s">
        <v>1689</v>
      </c>
      <c r="C742" s="279"/>
      <c r="D742" s="279"/>
      <c r="E742" s="482"/>
      <c r="F742" s="483">
        <f t="shared" si="16"/>
        <v>17</v>
      </c>
      <c r="G742" s="279"/>
      <c r="H742" s="239"/>
      <c r="I742" s="239">
        <v>17</v>
      </c>
      <c r="J742" s="279"/>
      <c r="K742" s="484"/>
      <c r="L742" s="279"/>
      <c r="M742" s="279"/>
      <c r="N742" s="279"/>
      <c r="O742" s="282"/>
      <c r="P742"/>
      <c r="Q742"/>
    </row>
    <row r="743" spans="1:17" s="109" customFormat="1" ht="12.75">
      <c r="A743" s="242" t="s">
        <v>1706</v>
      </c>
      <c r="B743" s="242" t="s">
        <v>1706</v>
      </c>
      <c r="C743" s="279"/>
      <c r="D743" s="279"/>
      <c r="E743" s="482"/>
      <c r="F743" s="483">
        <f t="shared" si="16"/>
        <v>35</v>
      </c>
      <c r="G743" s="279"/>
      <c r="H743" s="239">
        <v>8</v>
      </c>
      <c r="I743" s="239">
        <v>27</v>
      </c>
      <c r="J743" s="279"/>
      <c r="K743" s="484"/>
      <c r="L743" s="279"/>
      <c r="M743" s="279"/>
      <c r="N743" s="279"/>
      <c r="O743" s="282"/>
      <c r="P743"/>
      <c r="Q743"/>
    </row>
    <row r="744" spans="1:15" ht="13.5" thickBot="1">
      <c r="A744" s="485" t="s">
        <v>1022</v>
      </c>
      <c r="B744" s="486"/>
      <c r="C744" s="486"/>
      <c r="D744" s="486"/>
      <c r="E744" s="487"/>
      <c r="F744" s="281">
        <f>SUM(F726:F743)</f>
        <v>4211</v>
      </c>
      <c r="G744" s="488">
        <f>SUM(G726:G743)</f>
        <v>0</v>
      </c>
      <c r="H744" s="488">
        <f>SUM(H726:H743)</f>
        <v>521</v>
      </c>
      <c r="I744" s="488">
        <f>SUM(I726:I743)</f>
        <v>3690</v>
      </c>
      <c r="J744" s="488">
        <f>SUM(J727:J743)</f>
        <v>0</v>
      </c>
      <c r="K744" s="337">
        <v>4485</v>
      </c>
      <c r="L744" s="489">
        <v>15</v>
      </c>
      <c r="M744" s="489">
        <v>130</v>
      </c>
      <c r="N744" s="489">
        <v>3885</v>
      </c>
      <c r="O744" s="490">
        <v>470</v>
      </c>
    </row>
    <row r="745" spans="1:15" ht="57.75" thickBot="1">
      <c r="A745" s="461" t="s">
        <v>1888</v>
      </c>
      <c r="B745" s="491"/>
      <c r="C745" s="492"/>
      <c r="D745" s="492"/>
      <c r="E745" s="493"/>
      <c r="F745" s="398"/>
      <c r="G745" s="467"/>
      <c r="H745" s="467"/>
      <c r="I745" s="467"/>
      <c r="J745" s="468"/>
      <c r="K745" s="398"/>
      <c r="L745" s="467"/>
      <c r="M745" s="467"/>
      <c r="N745" s="467"/>
      <c r="O745" s="468"/>
    </row>
    <row r="746" spans="1:15" ht="24">
      <c r="A746" s="494" t="s">
        <v>1889</v>
      </c>
      <c r="B746" s="495" t="s">
        <v>1890</v>
      </c>
      <c r="C746" s="495" t="s">
        <v>1891</v>
      </c>
      <c r="D746" s="496"/>
      <c r="E746" s="496"/>
      <c r="F746" s="497">
        <v>2</v>
      </c>
      <c r="G746" s="496"/>
      <c r="H746" s="498">
        <v>2</v>
      </c>
      <c r="I746" s="499"/>
      <c r="J746" s="500"/>
      <c r="K746" s="441"/>
      <c r="L746" s="501"/>
      <c r="M746" s="498"/>
      <c r="N746" s="501"/>
      <c r="O746" s="502"/>
    </row>
    <row r="747" spans="1:15" ht="48">
      <c r="A747" s="494" t="s">
        <v>1892</v>
      </c>
      <c r="B747" s="495" t="s">
        <v>1893</v>
      </c>
      <c r="C747" s="495" t="s">
        <v>1894</v>
      </c>
      <c r="D747" s="496"/>
      <c r="E747" s="496"/>
      <c r="F747" s="497">
        <v>2</v>
      </c>
      <c r="G747" s="496"/>
      <c r="H747" s="498">
        <v>2</v>
      </c>
      <c r="I747" s="499"/>
      <c r="J747" s="500"/>
      <c r="K747" s="441"/>
      <c r="L747" s="501"/>
      <c r="M747" s="498"/>
      <c r="N747" s="501"/>
      <c r="O747" s="502"/>
    </row>
    <row r="748" spans="1:15" ht="24">
      <c r="A748" s="494" t="s">
        <v>1895</v>
      </c>
      <c r="B748" s="495" t="s">
        <v>1896</v>
      </c>
      <c r="C748" s="495" t="s">
        <v>1897</v>
      </c>
      <c r="D748" s="496"/>
      <c r="E748" s="496"/>
      <c r="F748" s="497">
        <v>2</v>
      </c>
      <c r="G748" s="496"/>
      <c r="H748" s="498">
        <v>2</v>
      </c>
      <c r="I748" s="499"/>
      <c r="J748" s="500"/>
      <c r="K748" s="441"/>
      <c r="L748" s="501"/>
      <c r="M748" s="498"/>
      <c r="N748" s="501"/>
      <c r="O748" s="502"/>
    </row>
    <row r="749" spans="1:15" ht="36">
      <c r="A749" s="494" t="s">
        <v>1898</v>
      </c>
      <c r="B749" s="495" t="s">
        <v>918</v>
      </c>
      <c r="C749" s="495" t="s">
        <v>1899</v>
      </c>
      <c r="D749" s="496"/>
      <c r="E749" s="496"/>
      <c r="F749" s="497">
        <v>2</v>
      </c>
      <c r="G749" s="496"/>
      <c r="H749" s="498">
        <v>2</v>
      </c>
      <c r="I749" s="499"/>
      <c r="J749" s="500"/>
      <c r="K749" s="441"/>
      <c r="L749" s="501"/>
      <c r="M749" s="498"/>
      <c r="N749" s="501"/>
      <c r="O749" s="502"/>
    </row>
    <row r="750" spans="1:15" ht="24">
      <c r="A750" s="494" t="s">
        <v>1900</v>
      </c>
      <c r="B750" s="495" t="s">
        <v>1901</v>
      </c>
      <c r="C750" s="495" t="s">
        <v>1902</v>
      </c>
      <c r="D750" s="496"/>
      <c r="E750" s="496"/>
      <c r="F750" s="497">
        <v>2</v>
      </c>
      <c r="G750" s="496"/>
      <c r="H750" s="498">
        <v>2</v>
      </c>
      <c r="I750" s="499"/>
      <c r="J750" s="500"/>
      <c r="K750" s="441"/>
      <c r="L750" s="501"/>
      <c r="M750" s="498"/>
      <c r="N750" s="501"/>
      <c r="O750" s="502"/>
    </row>
    <row r="751" spans="1:15" ht="36">
      <c r="A751" s="494" t="s">
        <v>1903</v>
      </c>
      <c r="B751" s="495" t="s">
        <v>876</v>
      </c>
      <c r="C751" s="495" t="s">
        <v>1904</v>
      </c>
      <c r="D751" s="496"/>
      <c r="E751" s="496"/>
      <c r="F751" s="497">
        <v>2</v>
      </c>
      <c r="G751" s="496"/>
      <c r="H751" s="498">
        <v>2</v>
      </c>
      <c r="I751" s="499"/>
      <c r="J751" s="500"/>
      <c r="K751" s="441"/>
      <c r="L751" s="501"/>
      <c r="M751" s="498"/>
      <c r="N751" s="501"/>
      <c r="O751" s="502"/>
    </row>
    <row r="752" spans="1:15" ht="24">
      <c r="A752" s="494" t="s">
        <v>1905</v>
      </c>
      <c r="B752" s="495" t="s">
        <v>1906</v>
      </c>
      <c r="C752" s="495" t="s">
        <v>1907</v>
      </c>
      <c r="D752" s="496"/>
      <c r="E752" s="496"/>
      <c r="F752" s="497">
        <v>2</v>
      </c>
      <c r="G752" s="496"/>
      <c r="H752" s="498">
        <v>2</v>
      </c>
      <c r="I752" s="499"/>
      <c r="J752" s="500"/>
      <c r="K752" s="441"/>
      <c r="L752" s="501"/>
      <c r="M752" s="498"/>
      <c r="N752" s="501"/>
      <c r="O752" s="502"/>
    </row>
    <row r="753" spans="1:15" ht="24">
      <c r="A753" s="494" t="s">
        <v>1908</v>
      </c>
      <c r="B753" s="495" t="s">
        <v>1909</v>
      </c>
      <c r="C753" s="495" t="s">
        <v>1910</v>
      </c>
      <c r="D753" s="496"/>
      <c r="E753" s="496"/>
      <c r="F753" s="497">
        <v>2</v>
      </c>
      <c r="G753" s="496"/>
      <c r="H753" s="498">
        <v>2</v>
      </c>
      <c r="I753" s="499"/>
      <c r="J753" s="500"/>
      <c r="K753" s="441"/>
      <c r="L753" s="501"/>
      <c r="M753" s="498"/>
      <c r="N753" s="501"/>
      <c r="O753" s="502"/>
    </row>
    <row r="754" spans="1:15" ht="24">
      <c r="A754" s="494" t="s">
        <v>1911</v>
      </c>
      <c r="B754" s="495" t="s">
        <v>1912</v>
      </c>
      <c r="C754" s="495" t="s">
        <v>1913</v>
      </c>
      <c r="D754" s="496"/>
      <c r="E754" s="496"/>
      <c r="F754" s="497">
        <v>2</v>
      </c>
      <c r="G754" s="496"/>
      <c r="H754" s="498">
        <v>2</v>
      </c>
      <c r="I754" s="499"/>
      <c r="J754" s="500"/>
      <c r="K754" s="441"/>
      <c r="L754" s="501"/>
      <c r="M754" s="498"/>
      <c r="N754" s="501"/>
      <c r="O754" s="502"/>
    </row>
    <row r="755" spans="1:15" ht="24">
      <c r="A755" s="494" t="s">
        <v>1914</v>
      </c>
      <c r="B755" s="495" t="s">
        <v>721</v>
      </c>
      <c r="C755" s="495" t="s">
        <v>1915</v>
      </c>
      <c r="D755" s="496"/>
      <c r="E755" s="496"/>
      <c r="F755" s="497">
        <v>2</v>
      </c>
      <c r="G755" s="496"/>
      <c r="H755" s="498">
        <v>2</v>
      </c>
      <c r="I755" s="499"/>
      <c r="J755" s="500"/>
      <c r="K755" s="441"/>
      <c r="L755" s="501"/>
      <c r="M755" s="498"/>
      <c r="N755" s="501"/>
      <c r="O755" s="502"/>
    </row>
    <row r="756" spans="1:15" ht="24">
      <c r="A756" s="494" t="s">
        <v>1916</v>
      </c>
      <c r="B756" s="495" t="s">
        <v>1917</v>
      </c>
      <c r="C756" s="495" t="s">
        <v>1918</v>
      </c>
      <c r="D756" s="496"/>
      <c r="E756" s="496"/>
      <c r="F756" s="497">
        <v>2</v>
      </c>
      <c r="G756" s="496"/>
      <c r="H756" s="498">
        <v>2</v>
      </c>
      <c r="I756" s="499"/>
      <c r="J756" s="500"/>
      <c r="K756" s="441"/>
      <c r="L756" s="501"/>
      <c r="M756" s="498"/>
      <c r="N756" s="501"/>
      <c r="O756" s="502"/>
    </row>
    <row r="757" spans="1:15" ht="24">
      <c r="A757" s="494" t="s">
        <v>1919</v>
      </c>
      <c r="B757" s="495" t="s">
        <v>1920</v>
      </c>
      <c r="C757" s="495" t="s">
        <v>1921</v>
      </c>
      <c r="D757" s="496"/>
      <c r="E757" s="496"/>
      <c r="F757" s="497">
        <v>2</v>
      </c>
      <c r="G757" s="496"/>
      <c r="H757" s="498">
        <v>2</v>
      </c>
      <c r="I757" s="499"/>
      <c r="J757" s="500"/>
      <c r="K757" s="441"/>
      <c r="L757" s="501"/>
      <c r="M757" s="498"/>
      <c r="N757" s="501"/>
      <c r="O757" s="502"/>
    </row>
    <row r="758" spans="1:15" ht="36">
      <c r="A758" s="494" t="s">
        <v>1922</v>
      </c>
      <c r="B758" s="495" t="s">
        <v>1896</v>
      </c>
      <c r="C758" s="495" t="s">
        <v>1923</v>
      </c>
      <c r="D758" s="496"/>
      <c r="E758" s="496"/>
      <c r="F758" s="497">
        <v>2</v>
      </c>
      <c r="G758" s="496"/>
      <c r="H758" s="498">
        <v>2</v>
      </c>
      <c r="I758" s="499"/>
      <c r="J758" s="500"/>
      <c r="K758" s="441"/>
      <c r="L758" s="501"/>
      <c r="M758" s="498"/>
      <c r="N758" s="501"/>
      <c r="O758" s="502"/>
    </row>
    <row r="759" spans="1:15" ht="24">
      <c r="A759" s="494" t="s">
        <v>1924</v>
      </c>
      <c r="B759" s="495" t="s">
        <v>721</v>
      </c>
      <c r="C759" s="495" t="s">
        <v>1925</v>
      </c>
      <c r="D759" s="496"/>
      <c r="E759" s="496"/>
      <c r="F759" s="497">
        <v>2</v>
      </c>
      <c r="G759" s="496"/>
      <c r="H759" s="498">
        <v>2</v>
      </c>
      <c r="I759" s="499"/>
      <c r="J759" s="500"/>
      <c r="K759" s="441"/>
      <c r="L759" s="501"/>
      <c r="M759" s="498"/>
      <c r="N759" s="501"/>
      <c r="O759" s="502"/>
    </row>
    <row r="760" spans="1:15" ht="36">
      <c r="A760" s="494" t="s">
        <v>1926</v>
      </c>
      <c r="B760" s="495" t="s">
        <v>1927</v>
      </c>
      <c r="C760" s="495" t="s">
        <v>1928</v>
      </c>
      <c r="D760" s="496"/>
      <c r="E760" s="496"/>
      <c r="F760" s="497">
        <v>1</v>
      </c>
      <c r="G760" s="496"/>
      <c r="H760" s="498">
        <v>1</v>
      </c>
      <c r="I760" s="499"/>
      <c r="J760" s="500"/>
      <c r="K760" s="441"/>
      <c r="L760" s="501"/>
      <c r="M760" s="498"/>
      <c r="N760" s="501"/>
      <c r="O760" s="502"/>
    </row>
    <row r="761" spans="1:15" ht="36">
      <c r="A761" s="494" t="s">
        <v>1929</v>
      </c>
      <c r="B761" s="495" t="s">
        <v>1930</v>
      </c>
      <c r="C761" s="495" t="s">
        <v>1931</v>
      </c>
      <c r="D761" s="496"/>
      <c r="E761" s="496"/>
      <c r="F761" s="497">
        <v>2</v>
      </c>
      <c r="G761" s="496"/>
      <c r="H761" s="498">
        <v>2</v>
      </c>
      <c r="I761" s="499"/>
      <c r="J761" s="500"/>
      <c r="K761" s="441"/>
      <c r="L761" s="501"/>
      <c r="M761" s="498"/>
      <c r="N761" s="501"/>
      <c r="O761" s="502"/>
    </row>
    <row r="762" spans="1:15" ht="48">
      <c r="A762" s="494" t="s">
        <v>1932</v>
      </c>
      <c r="B762" s="495" t="s">
        <v>1933</v>
      </c>
      <c r="C762" s="495" t="s">
        <v>1934</v>
      </c>
      <c r="D762" s="496"/>
      <c r="E762" s="496"/>
      <c r="F762" s="497">
        <v>2</v>
      </c>
      <c r="G762" s="496"/>
      <c r="H762" s="498">
        <v>2</v>
      </c>
      <c r="I762" s="499"/>
      <c r="J762" s="500"/>
      <c r="K762" s="441"/>
      <c r="L762" s="501"/>
      <c r="M762" s="498"/>
      <c r="N762" s="501"/>
      <c r="O762" s="502"/>
    </row>
    <row r="763" spans="1:15" ht="24">
      <c r="A763" s="494" t="s">
        <v>1935</v>
      </c>
      <c r="B763" s="495" t="s">
        <v>1896</v>
      </c>
      <c r="C763" s="495" t="s">
        <v>1936</v>
      </c>
      <c r="D763" s="496"/>
      <c r="E763" s="496"/>
      <c r="F763" s="497">
        <v>2</v>
      </c>
      <c r="G763" s="496"/>
      <c r="H763" s="498">
        <v>2</v>
      </c>
      <c r="I763" s="499"/>
      <c r="J763" s="500"/>
      <c r="K763" s="441"/>
      <c r="L763" s="501"/>
      <c r="M763" s="498"/>
      <c r="N763" s="501"/>
      <c r="O763" s="502"/>
    </row>
    <row r="764" spans="1:15" ht="24">
      <c r="A764" s="494" t="s">
        <v>1937</v>
      </c>
      <c r="B764" s="495" t="s">
        <v>1938</v>
      </c>
      <c r="C764" s="495" t="s">
        <v>1939</v>
      </c>
      <c r="D764" s="496"/>
      <c r="E764" s="496"/>
      <c r="F764" s="497">
        <v>2</v>
      </c>
      <c r="G764" s="496"/>
      <c r="H764" s="498">
        <v>2</v>
      </c>
      <c r="I764" s="499"/>
      <c r="J764" s="500"/>
      <c r="K764" s="441"/>
      <c r="L764" s="501"/>
      <c r="M764" s="498"/>
      <c r="N764" s="501"/>
      <c r="O764" s="502"/>
    </row>
    <row r="765" spans="1:15" ht="24">
      <c r="A765" s="494" t="s">
        <v>1940</v>
      </c>
      <c r="B765" s="495" t="s">
        <v>1941</v>
      </c>
      <c r="C765" s="495" t="s">
        <v>1942</v>
      </c>
      <c r="D765" s="496"/>
      <c r="E765" s="496"/>
      <c r="F765" s="497">
        <v>2</v>
      </c>
      <c r="G765" s="496"/>
      <c r="H765" s="498">
        <v>2</v>
      </c>
      <c r="I765" s="499"/>
      <c r="J765" s="500"/>
      <c r="K765" s="441"/>
      <c r="L765" s="501"/>
      <c r="M765" s="498"/>
      <c r="N765" s="501"/>
      <c r="O765" s="502"/>
    </row>
    <row r="766" spans="1:15" ht="20.25" customHeight="1">
      <c r="A766" s="494" t="s">
        <v>1943</v>
      </c>
      <c r="B766" s="495" t="s">
        <v>1665</v>
      </c>
      <c r="C766" s="495" t="s">
        <v>1944</v>
      </c>
      <c r="D766" s="496"/>
      <c r="E766" s="496"/>
      <c r="F766" s="497">
        <v>2</v>
      </c>
      <c r="G766" s="496"/>
      <c r="H766" s="498">
        <v>2</v>
      </c>
      <c r="I766" s="499"/>
      <c r="J766" s="500"/>
      <c r="K766" s="441"/>
      <c r="L766" s="501"/>
      <c r="M766" s="498"/>
      <c r="N766" s="501"/>
      <c r="O766" s="502"/>
    </row>
    <row r="767" spans="1:15" ht="24">
      <c r="A767" s="494" t="s">
        <v>1945</v>
      </c>
      <c r="B767" s="495" t="s">
        <v>1310</v>
      </c>
      <c r="C767" s="495" t="s">
        <v>1946</v>
      </c>
      <c r="D767" s="496"/>
      <c r="E767" s="496"/>
      <c r="F767" s="497">
        <v>2</v>
      </c>
      <c r="G767" s="496"/>
      <c r="H767" s="498">
        <v>2</v>
      </c>
      <c r="I767" s="499"/>
      <c r="J767" s="500"/>
      <c r="K767" s="441"/>
      <c r="L767" s="501"/>
      <c r="M767" s="498"/>
      <c r="N767" s="501"/>
      <c r="O767" s="502"/>
    </row>
    <row r="768" spans="1:15" ht="24">
      <c r="A768" s="494" t="s">
        <v>1947</v>
      </c>
      <c r="B768" s="495" t="s">
        <v>1948</v>
      </c>
      <c r="C768" s="495" t="s">
        <v>1949</v>
      </c>
      <c r="D768" s="496"/>
      <c r="E768" s="496"/>
      <c r="F768" s="497">
        <v>2</v>
      </c>
      <c r="G768" s="496"/>
      <c r="H768" s="498">
        <v>2</v>
      </c>
      <c r="I768" s="499"/>
      <c r="J768" s="500"/>
      <c r="K768" s="441"/>
      <c r="L768" s="501"/>
      <c r="M768" s="498"/>
      <c r="N768" s="501"/>
      <c r="O768" s="502"/>
    </row>
    <row r="769" spans="1:15" ht="32.25" customHeight="1">
      <c r="A769" s="494" t="s">
        <v>1950</v>
      </c>
      <c r="B769" s="495" t="s">
        <v>1948</v>
      </c>
      <c r="C769" s="495" t="s">
        <v>1951</v>
      </c>
      <c r="D769" s="496"/>
      <c r="E769" s="496"/>
      <c r="F769" s="497">
        <v>2</v>
      </c>
      <c r="G769" s="496"/>
      <c r="H769" s="498">
        <v>2</v>
      </c>
      <c r="I769" s="499"/>
      <c r="J769" s="500"/>
      <c r="K769" s="441"/>
      <c r="L769" s="501"/>
      <c r="M769" s="498"/>
      <c r="N769" s="501"/>
      <c r="O769" s="502"/>
    </row>
    <row r="770" spans="1:15" ht="24">
      <c r="A770" s="494" t="s">
        <v>1952</v>
      </c>
      <c r="B770" s="495" t="s">
        <v>1953</v>
      </c>
      <c r="C770" s="495" t="s">
        <v>1954</v>
      </c>
      <c r="D770" s="496"/>
      <c r="E770" s="496"/>
      <c r="F770" s="497">
        <v>2</v>
      </c>
      <c r="G770" s="496"/>
      <c r="H770" s="498">
        <v>2</v>
      </c>
      <c r="I770" s="499"/>
      <c r="J770" s="500"/>
      <c r="K770" s="441"/>
      <c r="L770" s="501"/>
      <c r="M770" s="498"/>
      <c r="N770" s="501"/>
      <c r="O770" s="502"/>
    </row>
    <row r="771" spans="1:15" ht="24">
      <c r="A771" s="494" t="s">
        <v>1955</v>
      </c>
      <c r="B771" s="495" t="s">
        <v>1956</v>
      </c>
      <c r="C771" s="495" t="s">
        <v>1957</v>
      </c>
      <c r="D771" s="496"/>
      <c r="E771" s="496"/>
      <c r="F771" s="497">
        <v>2</v>
      </c>
      <c r="G771" s="496"/>
      <c r="H771" s="498">
        <v>2</v>
      </c>
      <c r="I771" s="499"/>
      <c r="J771" s="500"/>
      <c r="K771" s="441"/>
      <c r="L771" s="501"/>
      <c r="M771" s="498"/>
      <c r="N771" s="501"/>
      <c r="O771" s="502"/>
    </row>
    <row r="772" spans="1:15" ht="24">
      <c r="A772" s="494" t="s">
        <v>1958</v>
      </c>
      <c r="B772" s="495" t="s">
        <v>1959</v>
      </c>
      <c r="C772" s="495" t="s">
        <v>1960</v>
      </c>
      <c r="D772" s="496"/>
      <c r="E772" s="496"/>
      <c r="F772" s="497">
        <v>2</v>
      </c>
      <c r="G772" s="496"/>
      <c r="H772" s="498">
        <v>2</v>
      </c>
      <c r="I772" s="499"/>
      <c r="J772" s="500"/>
      <c r="K772" s="441"/>
      <c r="L772" s="501"/>
      <c r="M772" s="498"/>
      <c r="N772" s="501"/>
      <c r="O772" s="502"/>
    </row>
    <row r="773" spans="1:15" ht="24">
      <c r="A773" s="494" t="s">
        <v>1961</v>
      </c>
      <c r="B773" s="495" t="s">
        <v>853</v>
      </c>
      <c r="C773" s="495" t="s">
        <v>1962</v>
      </c>
      <c r="D773" s="496"/>
      <c r="E773" s="496"/>
      <c r="F773" s="497">
        <v>2</v>
      </c>
      <c r="G773" s="496"/>
      <c r="H773" s="498">
        <v>2</v>
      </c>
      <c r="I773" s="499"/>
      <c r="J773" s="500"/>
      <c r="K773" s="441"/>
      <c r="L773" s="501"/>
      <c r="M773" s="498"/>
      <c r="N773" s="501"/>
      <c r="O773" s="502"/>
    </row>
    <row r="774" spans="1:15" ht="24">
      <c r="A774" s="494" t="s">
        <v>1963</v>
      </c>
      <c r="B774" s="495" t="s">
        <v>1964</v>
      </c>
      <c r="C774" s="495" t="s">
        <v>1965</v>
      </c>
      <c r="D774" s="496"/>
      <c r="E774" s="496"/>
      <c r="F774" s="497">
        <v>2</v>
      </c>
      <c r="G774" s="496"/>
      <c r="H774" s="498">
        <v>2</v>
      </c>
      <c r="I774" s="499"/>
      <c r="J774" s="500"/>
      <c r="K774" s="441"/>
      <c r="L774" s="501"/>
      <c r="M774" s="498"/>
      <c r="N774" s="501"/>
      <c r="O774" s="502"/>
    </row>
    <row r="775" spans="1:15" ht="36">
      <c r="A775" s="494" t="s">
        <v>1966</v>
      </c>
      <c r="B775" s="495" t="s">
        <v>1967</v>
      </c>
      <c r="C775" s="495" t="s">
        <v>1968</v>
      </c>
      <c r="D775" s="496"/>
      <c r="E775" s="496"/>
      <c r="F775" s="497">
        <v>2</v>
      </c>
      <c r="G775" s="496"/>
      <c r="H775" s="498">
        <v>2</v>
      </c>
      <c r="I775" s="499"/>
      <c r="J775" s="500"/>
      <c r="K775" s="441"/>
      <c r="L775" s="501"/>
      <c r="M775" s="498"/>
      <c r="N775" s="501"/>
      <c r="O775" s="502"/>
    </row>
    <row r="776" spans="1:15" ht="24">
      <c r="A776" s="494" t="s">
        <v>1969</v>
      </c>
      <c r="B776" s="495" t="s">
        <v>1970</v>
      </c>
      <c r="C776" s="495" t="s">
        <v>1971</v>
      </c>
      <c r="D776" s="496"/>
      <c r="E776" s="496"/>
      <c r="F776" s="497">
        <v>2</v>
      </c>
      <c r="G776" s="496"/>
      <c r="H776" s="498">
        <v>2</v>
      </c>
      <c r="I776" s="499"/>
      <c r="J776" s="500"/>
      <c r="K776" s="441"/>
      <c r="L776" s="501"/>
      <c r="M776" s="498"/>
      <c r="N776" s="501"/>
      <c r="O776" s="502"/>
    </row>
    <row r="777" spans="1:15" ht="36">
      <c r="A777" s="494" t="s">
        <v>1972</v>
      </c>
      <c r="B777" s="495" t="s">
        <v>944</v>
      </c>
      <c r="C777" s="495" t="s">
        <v>1973</v>
      </c>
      <c r="D777" s="496"/>
      <c r="E777" s="496"/>
      <c r="F777" s="497">
        <v>2</v>
      </c>
      <c r="G777" s="496"/>
      <c r="H777" s="498">
        <v>2</v>
      </c>
      <c r="I777" s="499"/>
      <c r="J777" s="500"/>
      <c r="K777" s="441"/>
      <c r="L777" s="501"/>
      <c r="M777" s="498"/>
      <c r="N777" s="501"/>
      <c r="O777" s="502"/>
    </row>
    <row r="778" spans="1:15" ht="36">
      <c r="A778" s="494" t="s">
        <v>1974</v>
      </c>
      <c r="B778" s="495" t="s">
        <v>1975</v>
      </c>
      <c r="C778" s="495" t="s">
        <v>1976</v>
      </c>
      <c r="D778" s="496"/>
      <c r="E778" s="496"/>
      <c r="F778" s="497">
        <v>1</v>
      </c>
      <c r="G778" s="496"/>
      <c r="H778" s="498">
        <v>1</v>
      </c>
      <c r="I778" s="499"/>
      <c r="J778" s="500"/>
      <c r="K778" s="441"/>
      <c r="L778" s="501"/>
      <c r="M778" s="498"/>
      <c r="N778" s="501"/>
      <c r="O778" s="502"/>
    </row>
    <row r="779" spans="1:15" ht="24">
      <c r="A779" s="494" t="s">
        <v>1977</v>
      </c>
      <c r="B779" s="495" t="s">
        <v>1978</v>
      </c>
      <c r="C779" s="495" t="s">
        <v>1979</v>
      </c>
      <c r="D779" s="496"/>
      <c r="E779" s="496"/>
      <c r="F779" s="497">
        <v>2</v>
      </c>
      <c r="G779" s="496"/>
      <c r="H779" s="498">
        <v>2</v>
      </c>
      <c r="I779" s="499"/>
      <c r="J779" s="500"/>
      <c r="K779" s="441"/>
      <c r="L779" s="501"/>
      <c r="M779" s="498"/>
      <c r="N779" s="501"/>
      <c r="O779" s="502"/>
    </row>
    <row r="780" spans="1:15" ht="36">
      <c r="A780" s="494" t="s">
        <v>1980</v>
      </c>
      <c r="B780" s="495" t="s">
        <v>1981</v>
      </c>
      <c r="C780" s="495" t="s">
        <v>1982</v>
      </c>
      <c r="D780" s="496"/>
      <c r="E780" s="496"/>
      <c r="F780" s="497">
        <v>2</v>
      </c>
      <c r="G780" s="496"/>
      <c r="H780" s="498">
        <v>2</v>
      </c>
      <c r="I780" s="499"/>
      <c r="J780" s="500"/>
      <c r="K780" s="441"/>
      <c r="L780" s="501"/>
      <c r="M780" s="498"/>
      <c r="N780" s="501"/>
      <c r="O780" s="502"/>
    </row>
    <row r="781" spans="1:15" ht="24">
      <c r="A781" s="494" t="s">
        <v>1983</v>
      </c>
      <c r="B781" s="495" t="s">
        <v>1984</v>
      </c>
      <c r="C781" s="495" t="s">
        <v>1985</v>
      </c>
      <c r="D781" s="496"/>
      <c r="E781" s="496"/>
      <c r="F781" s="497">
        <v>2</v>
      </c>
      <c r="G781" s="496"/>
      <c r="H781" s="498">
        <v>2</v>
      </c>
      <c r="I781" s="499"/>
      <c r="J781" s="500"/>
      <c r="K781" s="441"/>
      <c r="L781" s="501"/>
      <c r="M781" s="498"/>
      <c r="N781" s="501"/>
      <c r="O781" s="502"/>
    </row>
    <row r="782" spans="1:15" ht="36">
      <c r="A782" s="494" t="s">
        <v>1986</v>
      </c>
      <c r="B782" s="495" t="s">
        <v>1987</v>
      </c>
      <c r="C782" s="495" t="s">
        <v>1988</v>
      </c>
      <c r="D782" s="496"/>
      <c r="E782" s="496"/>
      <c r="F782" s="497">
        <v>2</v>
      </c>
      <c r="G782" s="496"/>
      <c r="H782" s="498">
        <v>2</v>
      </c>
      <c r="I782" s="499"/>
      <c r="J782" s="500"/>
      <c r="K782" s="441"/>
      <c r="L782" s="501"/>
      <c r="M782" s="498"/>
      <c r="N782" s="501"/>
      <c r="O782" s="502"/>
    </row>
    <row r="783" spans="1:15" ht="24">
      <c r="A783" s="494" t="s">
        <v>1989</v>
      </c>
      <c r="B783" s="495" t="s">
        <v>1990</v>
      </c>
      <c r="C783" s="495" t="s">
        <v>1991</v>
      </c>
      <c r="D783" s="496"/>
      <c r="E783" s="496"/>
      <c r="F783" s="497">
        <v>2</v>
      </c>
      <c r="G783" s="496"/>
      <c r="H783" s="498">
        <v>2</v>
      </c>
      <c r="I783" s="499"/>
      <c r="J783" s="500"/>
      <c r="K783" s="441"/>
      <c r="L783" s="501"/>
      <c r="M783" s="498"/>
      <c r="N783" s="501"/>
      <c r="O783" s="502"/>
    </row>
    <row r="784" spans="1:15" ht="24">
      <c r="A784" s="494" t="s">
        <v>1992</v>
      </c>
      <c r="B784" s="495" t="s">
        <v>1993</v>
      </c>
      <c r="C784" s="495" t="s">
        <v>1994</v>
      </c>
      <c r="D784" s="496"/>
      <c r="E784" s="496"/>
      <c r="F784" s="497">
        <v>2</v>
      </c>
      <c r="G784" s="496"/>
      <c r="H784" s="498">
        <v>2</v>
      </c>
      <c r="I784" s="499"/>
      <c r="J784" s="500"/>
      <c r="K784" s="441"/>
      <c r="L784" s="501"/>
      <c r="M784" s="498"/>
      <c r="N784" s="501"/>
      <c r="O784" s="502"/>
    </row>
    <row r="785" spans="1:15" ht="24">
      <c r="A785" s="494" t="s">
        <v>1995</v>
      </c>
      <c r="B785" s="495" t="s">
        <v>1996</v>
      </c>
      <c r="C785" s="495" t="s">
        <v>1997</v>
      </c>
      <c r="D785" s="496"/>
      <c r="E785" s="496"/>
      <c r="F785" s="497">
        <v>2</v>
      </c>
      <c r="G785" s="496"/>
      <c r="H785" s="498">
        <v>2</v>
      </c>
      <c r="I785" s="499"/>
      <c r="J785" s="500"/>
      <c r="K785" s="441"/>
      <c r="L785" s="501"/>
      <c r="M785" s="498"/>
      <c r="N785" s="501"/>
      <c r="O785" s="502"/>
    </row>
    <row r="786" spans="1:15" ht="24">
      <c r="A786" s="503" t="s">
        <v>1998</v>
      </c>
      <c r="B786" s="503" t="s">
        <v>707</v>
      </c>
      <c r="C786" s="504" t="s">
        <v>1999</v>
      </c>
      <c r="D786" s="496"/>
      <c r="E786" s="496"/>
      <c r="F786" s="497">
        <v>3</v>
      </c>
      <c r="G786" s="496"/>
      <c r="H786" s="498">
        <v>3</v>
      </c>
      <c r="I786" s="499"/>
      <c r="J786" s="500"/>
      <c r="K786" s="441"/>
      <c r="L786" s="501"/>
      <c r="M786" s="498"/>
      <c r="N786" s="501"/>
      <c r="O786" s="502"/>
    </row>
    <row r="787" spans="1:15" ht="36">
      <c r="A787" s="503" t="s">
        <v>2000</v>
      </c>
      <c r="B787" s="503" t="s">
        <v>853</v>
      </c>
      <c r="C787" s="504" t="s">
        <v>2001</v>
      </c>
      <c r="D787" s="496"/>
      <c r="E787" s="496"/>
      <c r="F787" s="497">
        <v>3</v>
      </c>
      <c r="G787" s="496"/>
      <c r="H787" s="498">
        <v>3</v>
      </c>
      <c r="I787" s="499"/>
      <c r="J787" s="500"/>
      <c r="K787" s="441"/>
      <c r="L787" s="501"/>
      <c r="M787" s="498"/>
      <c r="N787" s="501"/>
      <c r="O787" s="502"/>
    </row>
    <row r="788" spans="1:15" ht="24">
      <c r="A788" s="503" t="s">
        <v>2002</v>
      </c>
      <c r="B788" s="503" t="s">
        <v>2003</v>
      </c>
      <c r="C788" s="504" t="s">
        <v>2004</v>
      </c>
      <c r="D788" s="496"/>
      <c r="E788" s="496"/>
      <c r="F788" s="497">
        <v>3</v>
      </c>
      <c r="G788" s="496"/>
      <c r="H788" s="498">
        <v>3</v>
      </c>
      <c r="I788" s="499"/>
      <c r="J788" s="500"/>
      <c r="K788" s="441"/>
      <c r="L788" s="501"/>
      <c r="M788" s="498"/>
      <c r="N788" s="501"/>
      <c r="O788" s="502"/>
    </row>
    <row r="789" spans="1:15" ht="24">
      <c r="A789" s="503" t="s">
        <v>2005</v>
      </c>
      <c r="B789" s="503" t="s">
        <v>2006</v>
      </c>
      <c r="C789" s="504" t="s">
        <v>2007</v>
      </c>
      <c r="D789" s="496"/>
      <c r="E789" s="496"/>
      <c r="F789" s="497">
        <v>3</v>
      </c>
      <c r="G789" s="496"/>
      <c r="H789" s="498">
        <v>3</v>
      </c>
      <c r="I789" s="499"/>
      <c r="J789" s="500"/>
      <c r="K789" s="441"/>
      <c r="L789" s="501"/>
      <c r="M789" s="498"/>
      <c r="N789" s="501"/>
      <c r="O789" s="502"/>
    </row>
    <row r="790" spans="1:15" ht="24">
      <c r="A790" s="503" t="s">
        <v>2008</v>
      </c>
      <c r="B790" s="503" t="s">
        <v>853</v>
      </c>
      <c r="C790" s="504" t="s">
        <v>2009</v>
      </c>
      <c r="D790" s="496"/>
      <c r="E790" s="496"/>
      <c r="F790" s="497">
        <v>3</v>
      </c>
      <c r="G790" s="496"/>
      <c r="H790" s="498">
        <v>3</v>
      </c>
      <c r="I790" s="499"/>
      <c r="J790" s="500"/>
      <c r="K790" s="441"/>
      <c r="L790" s="501"/>
      <c r="M790" s="498"/>
      <c r="N790" s="501"/>
      <c r="O790" s="502"/>
    </row>
    <row r="791" spans="1:15" ht="24">
      <c r="A791" s="503" t="s">
        <v>2010</v>
      </c>
      <c r="B791" s="503" t="s">
        <v>1519</v>
      </c>
      <c r="C791" s="504" t="s">
        <v>2011</v>
      </c>
      <c r="D791" s="496"/>
      <c r="E791" s="496"/>
      <c r="F791" s="497">
        <v>3</v>
      </c>
      <c r="G791" s="496"/>
      <c r="H791" s="498">
        <v>3</v>
      </c>
      <c r="I791" s="499"/>
      <c r="J791" s="500"/>
      <c r="K791" s="441"/>
      <c r="L791" s="501"/>
      <c r="M791" s="498"/>
      <c r="N791" s="501"/>
      <c r="O791" s="502"/>
    </row>
    <row r="792" spans="1:15" ht="36">
      <c r="A792" s="503" t="s">
        <v>2012</v>
      </c>
      <c r="B792" s="503" t="s">
        <v>2013</v>
      </c>
      <c r="C792" s="504" t="s">
        <v>2014</v>
      </c>
      <c r="D792" s="496"/>
      <c r="E792" s="496"/>
      <c r="F792" s="497">
        <v>3</v>
      </c>
      <c r="G792" s="496"/>
      <c r="H792" s="498">
        <v>3</v>
      </c>
      <c r="I792" s="499"/>
      <c r="J792" s="500"/>
      <c r="K792" s="441"/>
      <c r="L792" s="501"/>
      <c r="M792" s="498"/>
      <c r="N792" s="501"/>
      <c r="O792" s="502"/>
    </row>
    <row r="793" spans="1:15" ht="36">
      <c r="A793" s="503" t="s">
        <v>2015</v>
      </c>
      <c r="B793" s="503" t="s">
        <v>2016</v>
      </c>
      <c r="C793" s="504" t="s">
        <v>2017</v>
      </c>
      <c r="D793" s="496"/>
      <c r="E793" s="496"/>
      <c r="F793" s="497">
        <v>3</v>
      </c>
      <c r="G793" s="496"/>
      <c r="H793" s="498">
        <v>3</v>
      </c>
      <c r="I793" s="499"/>
      <c r="J793" s="500"/>
      <c r="K793" s="441"/>
      <c r="L793" s="501"/>
      <c r="M793" s="498"/>
      <c r="N793" s="501"/>
      <c r="O793" s="502"/>
    </row>
    <row r="794" spans="1:15" ht="36">
      <c r="A794" s="503" t="s">
        <v>2018</v>
      </c>
      <c r="B794" s="503" t="s">
        <v>2019</v>
      </c>
      <c r="C794" s="504" t="s">
        <v>2020</v>
      </c>
      <c r="D794" s="496"/>
      <c r="E794" s="496"/>
      <c r="F794" s="497">
        <v>3</v>
      </c>
      <c r="G794" s="496"/>
      <c r="H794" s="498">
        <v>3</v>
      </c>
      <c r="I794" s="499"/>
      <c r="J794" s="500"/>
      <c r="K794" s="441"/>
      <c r="L794" s="501"/>
      <c r="M794" s="498"/>
      <c r="N794" s="501"/>
      <c r="O794" s="502"/>
    </row>
    <row r="795" spans="1:15" ht="24">
      <c r="A795" s="505" t="s">
        <v>2021</v>
      </c>
      <c r="B795" s="503" t="s">
        <v>2022</v>
      </c>
      <c r="C795" s="506" t="s">
        <v>2023</v>
      </c>
      <c r="D795" s="496"/>
      <c r="E795" s="496"/>
      <c r="F795" s="497">
        <v>3</v>
      </c>
      <c r="G795" s="496"/>
      <c r="H795" s="498">
        <v>3</v>
      </c>
      <c r="I795" s="499"/>
      <c r="J795" s="500"/>
      <c r="K795" s="441"/>
      <c r="L795" s="501"/>
      <c r="M795" s="498"/>
      <c r="N795" s="501"/>
      <c r="O795" s="502"/>
    </row>
    <row r="796" spans="1:15" ht="36">
      <c r="A796" s="504" t="s">
        <v>2024</v>
      </c>
      <c r="B796" s="503" t="s">
        <v>2025</v>
      </c>
      <c r="C796" s="504" t="s">
        <v>2026</v>
      </c>
      <c r="D796" s="496"/>
      <c r="E796" s="496"/>
      <c r="F796" s="497">
        <v>3</v>
      </c>
      <c r="G796" s="496"/>
      <c r="H796" s="498">
        <v>3</v>
      </c>
      <c r="I796" s="499"/>
      <c r="J796" s="500"/>
      <c r="K796" s="441"/>
      <c r="L796" s="501"/>
      <c r="M796" s="498"/>
      <c r="N796" s="501"/>
      <c r="O796" s="502"/>
    </row>
    <row r="797" spans="1:15" ht="36">
      <c r="A797" s="503" t="s">
        <v>2027</v>
      </c>
      <c r="B797" s="503" t="s">
        <v>2028</v>
      </c>
      <c r="C797" s="504" t="s">
        <v>1803</v>
      </c>
      <c r="D797" s="496"/>
      <c r="E797" s="496"/>
      <c r="F797" s="497">
        <v>3</v>
      </c>
      <c r="G797" s="496"/>
      <c r="H797" s="498">
        <v>3</v>
      </c>
      <c r="I797" s="499"/>
      <c r="J797" s="500"/>
      <c r="K797" s="441"/>
      <c r="L797" s="501"/>
      <c r="M797" s="498"/>
      <c r="N797" s="501"/>
      <c r="O797" s="502"/>
    </row>
    <row r="798" spans="1:15" ht="36">
      <c r="A798" s="503" t="s">
        <v>2029</v>
      </c>
      <c r="B798" s="503" t="s">
        <v>2030</v>
      </c>
      <c r="C798" s="504" t="s">
        <v>1423</v>
      </c>
      <c r="D798" s="496"/>
      <c r="E798" s="496"/>
      <c r="F798" s="497">
        <v>3</v>
      </c>
      <c r="G798" s="496"/>
      <c r="H798" s="498">
        <v>3</v>
      </c>
      <c r="I798" s="499"/>
      <c r="J798" s="500"/>
      <c r="K798" s="441"/>
      <c r="L798" s="501"/>
      <c r="M798" s="498"/>
      <c r="N798" s="501"/>
      <c r="O798" s="502"/>
    </row>
    <row r="799" spans="1:15" ht="36">
      <c r="A799" s="503" t="s">
        <v>2031</v>
      </c>
      <c r="B799" s="505" t="s">
        <v>782</v>
      </c>
      <c r="C799" s="504" t="s">
        <v>1480</v>
      </c>
      <c r="D799" s="496"/>
      <c r="E799" s="496"/>
      <c r="F799" s="497">
        <v>3</v>
      </c>
      <c r="G799" s="496"/>
      <c r="H799" s="498">
        <v>3</v>
      </c>
      <c r="I799" s="499"/>
      <c r="J799" s="500"/>
      <c r="K799" s="441"/>
      <c r="L799" s="501"/>
      <c r="M799" s="498"/>
      <c r="N799" s="501"/>
      <c r="O799" s="502"/>
    </row>
    <row r="800" spans="1:15" ht="36">
      <c r="A800" s="503" t="s">
        <v>2032</v>
      </c>
      <c r="B800" s="503" t="s">
        <v>2033</v>
      </c>
      <c r="C800" s="504" t="s">
        <v>1823</v>
      </c>
      <c r="D800" s="496"/>
      <c r="E800" s="496"/>
      <c r="F800" s="497">
        <v>3</v>
      </c>
      <c r="G800" s="496"/>
      <c r="H800" s="498">
        <v>3</v>
      </c>
      <c r="I800" s="499"/>
      <c r="J800" s="500"/>
      <c r="K800" s="441"/>
      <c r="L800" s="501"/>
      <c r="M800" s="498"/>
      <c r="N800" s="501"/>
      <c r="O800" s="502"/>
    </row>
    <row r="801" spans="1:15" ht="36">
      <c r="A801" s="503" t="s">
        <v>2034</v>
      </c>
      <c r="B801" s="503" t="s">
        <v>2035</v>
      </c>
      <c r="C801" s="504" t="s">
        <v>2036</v>
      </c>
      <c r="D801" s="496"/>
      <c r="E801" s="496"/>
      <c r="F801" s="497">
        <v>3</v>
      </c>
      <c r="G801" s="496"/>
      <c r="H801" s="498">
        <v>3</v>
      </c>
      <c r="I801" s="499"/>
      <c r="J801" s="500"/>
      <c r="K801" s="441"/>
      <c r="L801" s="501"/>
      <c r="M801" s="498"/>
      <c r="N801" s="501"/>
      <c r="O801" s="502"/>
    </row>
    <row r="802" spans="1:15" ht="24">
      <c r="A802" s="503" t="s">
        <v>2037</v>
      </c>
      <c r="B802" s="503" t="s">
        <v>2038</v>
      </c>
      <c r="C802" s="504" t="s">
        <v>2039</v>
      </c>
      <c r="D802" s="496"/>
      <c r="E802" s="496"/>
      <c r="F802" s="497">
        <v>3</v>
      </c>
      <c r="G802" s="496"/>
      <c r="H802" s="498">
        <v>3</v>
      </c>
      <c r="I802" s="499"/>
      <c r="J802" s="500"/>
      <c r="K802" s="441"/>
      <c r="L802" s="501"/>
      <c r="M802" s="498"/>
      <c r="N802" s="501"/>
      <c r="O802" s="502"/>
    </row>
    <row r="803" spans="1:15" ht="36">
      <c r="A803" s="503" t="s">
        <v>2040</v>
      </c>
      <c r="B803" s="503" t="s">
        <v>853</v>
      </c>
      <c r="C803" s="504" t="s">
        <v>2041</v>
      </c>
      <c r="D803" s="496"/>
      <c r="E803" s="496"/>
      <c r="F803" s="497">
        <v>3</v>
      </c>
      <c r="G803" s="496"/>
      <c r="H803" s="498">
        <v>3</v>
      </c>
      <c r="I803" s="499"/>
      <c r="J803" s="500"/>
      <c r="K803" s="441"/>
      <c r="L803" s="501"/>
      <c r="M803" s="498"/>
      <c r="N803" s="501"/>
      <c r="O803" s="502"/>
    </row>
    <row r="804" spans="1:15" ht="24">
      <c r="A804" s="503" t="s">
        <v>2042</v>
      </c>
      <c r="B804" s="503" t="s">
        <v>2043</v>
      </c>
      <c r="C804" s="504" t="s">
        <v>2044</v>
      </c>
      <c r="D804" s="496"/>
      <c r="E804" s="496"/>
      <c r="F804" s="497">
        <v>3</v>
      </c>
      <c r="G804" s="496"/>
      <c r="H804" s="498">
        <v>3</v>
      </c>
      <c r="I804" s="499"/>
      <c r="J804" s="500"/>
      <c r="K804" s="441"/>
      <c r="L804" s="501"/>
      <c r="M804" s="498"/>
      <c r="N804" s="501"/>
      <c r="O804" s="502"/>
    </row>
    <row r="805" spans="1:15" ht="24">
      <c r="A805" s="503" t="s">
        <v>2045</v>
      </c>
      <c r="B805" s="503" t="s">
        <v>2046</v>
      </c>
      <c r="C805" s="504" t="s">
        <v>2047</v>
      </c>
      <c r="D805" s="496"/>
      <c r="E805" s="496"/>
      <c r="F805" s="497">
        <v>3</v>
      </c>
      <c r="G805" s="496"/>
      <c r="H805" s="498">
        <v>3</v>
      </c>
      <c r="I805" s="499"/>
      <c r="J805" s="500"/>
      <c r="K805" s="441"/>
      <c r="L805" s="501"/>
      <c r="M805" s="498"/>
      <c r="N805" s="501"/>
      <c r="O805" s="502"/>
    </row>
    <row r="806" spans="1:15" ht="24">
      <c r="A806" s="503" t="s">
        <v>2048</v>
      </c>
      <c r="B806" s="503" t="s">
        <v>2049</v>
      </c>
      <c r="C806" s="504" t="s">
        <v>2050</v>
      </c>
      <c r="D806" s="496"/>
      <c r="E806" s="496"/>
      <c r="F806" s="497">
        <v>3</v>
      </c>
      <c r="G806" s="496"/>
      <c r="H806" s="498">
        <v>3</v>
      </c>
      <c r="I806" s="499"/>
      <c r="J806" s="500"/>
      <c r="K806" s="441"/>
      <c r="L806" s="501"/>
      <c r="M806" s="498"/>
      <c r="N806" s="501"/>
      <c r="O806" s="502"/>
    </row>
    <row r="807" spans="1:15" ht="36">
      <c r="A807" s="505" t="s">
        <v>2051</v>
      </c>
      <c r="B807" s="505" t="s">
        <v>2052</v>
      </c>
      <c r="C807" s="507" t="s">
        <v>2053</v>
      </c>
      <c r="D807" s="496"/>
      <c r="E807" s="496"/>
      <c r="F807" s="497">
        <v>2</v>
      </c>
      <c r="G807" s="496"/>
      <c r="H807" s="498">
        <v>2</v>
      </c>
      <c r="I807" s="499"/>
      <c r="J807" s="500"/>
      <c r="K807" s="441"/>
      <c r="L807" s="501"/>
      <c r="M807" s="498"/>
      <c r="N807" s="501"/>
      <c r="O807" s="502"/>
    </row>
    <row r="808" spans="1:15" ht="24">
      <c r="A808" s="505" t="s">
        <v>2054</v>
      </c>
      <c r="B808" s="505" t="s">
        <v>2055</v>
      </c>
      <c r="C808" s="507" t="s">
        <v>2056</v>
      </c>
      <c r="D808" s="496"/>
      <c r="E808" s="496"/>
      <c r="F808" s="497">
        <v>2</v>
      </c>
      <c r="G808" s="496"/>
      <c r="H808" s="498">
        <v>2</v>
      </c>
      <c r="I808" s="499"/>
      <c r="J808" s="500"/>
      <c r="K808" s="441"/>
      <c r="L808" s="501"/>
      <c r="M808" s="498"/>
      <c r="N808" s="501"/>
      <c r="O808" s="502"/>
    </row>
    <row r="809" spans="1:15" ht="24">
      <c r="A809" s="505" t="s">
        <v>2057</v>
      </c>
      <c r="B809" s="505" t="s">
        <v>2058</v>
      </c>
      <c r="C809" s="507" t="s">
        <v>2059</v>
      </c>
      <c r="D809" s="496"/>
      <c r="E809" s="496"/>
      <c r="F809" s="497">
        <v>2</v>
      </c>
      <c r="G809" s="496"/>
      <c r="H809" s="498">
        <v>2</v>
      </c>
      <c r="I809" s="499"/>
      <c r="J809" s="500"/>
      <c r="K809" s="441"/>
      <c r="L809" s="501"/>
      <c r="M809" s="498"/>
      <c r="N809" s="501"/>
      <c r="O809" s="502"/>
    </row>
    <row r="810" spans="1:15" ht="24">
      <c r="A810" s="505" t="s">
        <v>2060</v>
      </c>
      <c r="B810" s="505" t="s">
        <v>1890</v>
      </c>
      <c r="C810" s="507" t="s">
        <v>2061</v>
      </c>
      <c r="D810" s="496"/>
      <c r="E810" s="496"/>
      <c r="F810" s="497">
        <v>2</v>
      </c>
      <c r="G810" s="496"/>
      <c r="H810" s="498">
        <v>2</v>
      </c>
      <c r="I810" s="499"/>
      <c r="J810" s="500"/>
      <c r="K810" s="441"/>
      <c r="L810" s="501"/>
      <c r="M810" s="498"/>
      <c r="N810" s="501"/>
      <c r="O810" s="502"/>
    </row>
    <row r="811" spans="1:15" ht="36">
      <c r="A811" s="505" t="s">
        <v>2062</v>
      </c>
      <c r="B811" s="505" t="s">
        <v>2063</v>
      </c>
      <c r="C811" s="507" t="s">
        <v>2064</v>
      </c>
      <c r="D811" s="496"/>
      <c r="E811" s="496"/>
      <c r="F811" s="497">
        <v>2</v>
      </c>
      <c r="G811" s="496"/>
      <c r="H811" s="498">
        <v>2</v>
      </c>
      <c r="I811" s="499"/>
      <c r="J811" s="500"/>
      <c r="K811" s="441"/>
      <c r="L811" s="501"/>
      <c r="M811" s="498"/>
      <c r="N811" s="501"/>
      <c r="O811" s="502"/>
    </row>
    <row r="812" spans="1:15" ht="24">
      <c r="A812" s="505" t="s">
        <v>2065</v>
      </c>
      <c r="B812" s="505" t="s">
        <v>2066</v>
      </c>
      <c r="C812" s="507" t="s">
        <v>2067</v>
      </c>
      <c r="D812" s="496"/>
      <c r="E812" s="496"/>
      <c r="F812" s="497">
        <v>2</v>
      </c>
      <c r="G812" s="496"/>
      <c r="H812" s="498">
        <v>2</v>
      </c>
      <c r="I812" s="499"/>
      <c r="J812" s="500"/>
      <c r="K812" s="441"/>
      <c r="L812" s="501"/>
      <c r="M812" s="498"/>
      <c r="N812" s="501"/>
      <c r="O812" s="502"/>
    </row>
    <row r="813" spans="1:15" ht="36">
      <c r="A813" s="505" t="s">
        <v>2068</v>
      </c>
      <c r="B813" s="505" t="s">
        <v>2069</v>
      </c>
      <c r="C813" s="507" t="s">
        <v>2070</v>
      </c>
      <c r="D813" s="496"/>
      <c r="E813" s="496"/>
      <c r="F813" s="497">
        <v>2</v>
      </c>
      <c r="G813" s="496"/>
      <c r="H813" s="498">
        <v>2</v>
      </c>
      <c r="I813" s="499"/>
      <c r="J813" s="500"/>
      <c r="K813" s="441"/>
      <c r="L813" s="501"/>
      <c r="M813" s="498"/>
      <c r="N813" s="501"/>
      <c r="O813" s="502"/>
    </row>
    <row r="814" spans="1:15" ht="24">
      <c r="A814" s="505" t="s">
        <v>2071</v>
      </c>
      <c r="B814" s="505" t="s">
        <v>1920</v>
      </c>
      <c r="C814" s="507" t="s">
        <v>2072</v>
      </c>
      <c r="D814" s="496"/>
      <c r="E814" s="496"/>
      <c r="F814" s="497">
        <v>2</v>
      </c>
      <c r="G814" s="496"/>
      <c r="H814" s="498">
        <v>2</v>
      </c>
      <c r="I814" s="499"/>
      <c r="J814" s="500"/>
      <c r="K814" s="441"/>
      <c r="L814" s="501"/>
      <c r="M814" s="498"/>
      <c r="N814" s="501"/>
      <c r="O814" s="502"/>
    </row>
    <row r="815" spans="1:15" ht="36">
      <c r="A815" s="505" t="s">
        <v>2073</v>
      </c>
      <c r="B815" s="505" t="s">
        <v>2074</v>
      </c>
      <c r="C815" s="507" t="s">
        <v>2075</v>
      </c>
      <c r="D815" s="496"/>
      <c r="E815" s="496"/>
      <c r="F815" s="497">
        <v>2</v>
      </c>
      <c r="G815" s="496"/>
      <c r="H815" s="498">
        <v>2</v>
      </c>
      <c r="I815" s="499"/>
      <c r="J815" s="500"/>
      <c r="K815" s="441"/>
      <c r="L815" s="501"/>
      <c r="M815" s="498"/>
      <c r="N815" s="501"/>
      <c r="O815" s="502"/>
    </row>
    <row r="816" spans="1:15" ht="36">
      <c r="A816" s="505" t="s">
        <v>2076</v>
      </c>
      <c r="B816" s="505" t="s">
        <v>2077</v>
      </c>
      <c r="C816" s="507" t="s">
        <v>2078</v>
      </c>
      <c r="D816" s="496"/>
      <c r="E816" s="496"/>
      <c r="F816" s="497">
        <v>2</v>
      </c>
      <c r="G816" s="496"/>
      <c r="H816" s="498">
        <v>2</v>
      </c>
      <c r="I816" s="499"/>
      <c r="J816" s="500"/>
      <c r="K816" s="441"/>
      <c r="L816" s="501"/>
      <c r="M816" s="498"/>
      <c r="N816" s="501"/>
      <c r="O816" s="502"/>
    </row>
    <row r="817" spans="1:15" ht="24">
      <c r="A817" s="505" t="s">
        <v>2079</v>
      </c>
      <c r="B817" s="505" t="s">
        <v>2080</v>
      </c>
      <c r="C817" s="507" t="s">
        <v>2081</v>
      </c>
      <c r="D817" s="496"/>
      <c r="E817" s="496"/>
      <c r="F817" s="497">
        <v>2</v>
      </c>
      <c r="G817" s="496"/>
      <c r="H817" s="498">
        <v>2</v>
      </c>
      <c r="I817" s="499"/>
      <c r="J817" s="500"/>
      <c r="K817" s="441"/>
      <c r="L817" s="501"/>
      <c r="M817" s="498"/>
      <c r="N817" s="501"/>
      <c r="O817" s="502"/>
    </row>
    <row r="818" spans="1:15" ht="24">
      <c r="A818" s="505" t="s">
        <v>2082</v>
      </c>
      <c r="B818" s="505" t="s">
        <v>2080</v>
      </c>
      <c r="C818" s="507" t="s">
        <v>2083</v>
      </c>
      <c r="D818" s="496"/>
      <c r="E818" s="496"/>
      <c r="F818" s="497">
        <v>2</v>
      </c>
      <c r="G818" s="496"/>
      <c r="H818" s="498">
        <v>2</v>
      </c>
      <c r="I818" s="499"/>
      <c r="J818" s="500"/>
      <c r="K818" s="441"/>
      <c r="L818" s="501"/>
      <c r="M818" s="498"/>
      <c r="N818" s="501"/>
      <c r="O818" s="502"/>
    </row>
    <row r="819" spans="1:15" ht="36">
      <c r="A819" s="505" t="s">
        <v>2084</v>
      </c>
      <c r="B819" s="505" t="s">
        <v>810</v>
      </c>
      <c r="C819" s="507" t="s">
        <v>2085</v>
      </c>
      <c r="D819" s="496"/>
      <c r="E819" s="496"/>
      <c r="F819" s="497">
        <v>2</v>
      </c>
      <c r="G819" s="496"/>
      <c r="H819" s="498">
        <v>2</v>
      </c>
      <c r="I819" s="499"/>
      <c r="J819" s="500"/>
      <c r="K819" s="441"/>
      <c r="L819" s="501"/>
      <c r="M819" s="498"/>
      <c r="N819" s="501"/>
      <c r="O819" s="502"/>
    </row>
    <row r="820" spans="1:15" ht="36">
      <c r="A820" s="505" t="s">
        <v>2086</v>
      </c>
      <c r="B820" s="505" t="s">
        <v>2087</v>
      </c>
      <c r="C820" s="507" t="s">
        <v>2088</v>
      </c>
      <c r="D820" s="496"/>
      <c r="E820" s="496"/>
      <c r="F820" s="497">
        <v>2</v>
      </c>
      <c r="G820" s="496"/>
      <c r="H820" s="498">
        <v>2</v>
      </c>
      <c r="I820" s="499"/>
      <c r="J820" s="500"/>
      <c r="K820" s="441"/>
      <c r="L820" s="501"/>
      <c r="M820" s="498"/>
      <c r="N820" s="501"/>
      <c r="O820" s="502"/>
    </row>
    <row r="821" spans="1:15" ht="36">
      <c r="A821" s="505" t="s">
        <v>2089</v>
      </c>
      <c r="B821" s="505" t="s">
        <v>2090</v>
      </c>
      <c r="C821" s="507" t="s">
        <v>2091</v>
      </c>
      <c r="D821" s="496"/>
      <c r="E821" s="496"/>
      <c r="F821" s="497">
        <v>2</v>
      </c>
      <c r="G821" s="496"/>
      <c r="H821" s="498">
        <v>2</v>
      </c>
      <c r="I821" s="499"/>
      <c r="J821" s="500"/>
      <c r="K821" s="441"/>
      <c r="L821" s="501"/>
      <c r="M821" s="498"/>
      <c r="N821" s="501"/>
      <c r="O821" s="502"/>
    </row>
    <row r="822" spans="1:15" ht="24">
      <c r="A822" s="505" t="s">
        <v>2092</v>
      </c>
      <c r="B822" s="505" t="s">
        <v>2093</v>
      </c>
      <c r="C822" s="507" t="s">
        <v>2094</v>
      </c>
      <c r="D822" s="496"/>
      <c r="E822" s="496"/>
      <c r="F822" s="497">
        <v>2</v>
      </c>
      <c r="G822" s="496"/>
      <c r="H822" s="498">
        <v>2</v>
      </c>
      <c r="I822" s="499"/>
      <c r="J822" s="500"/>
      <c r="K822" s="441"/>
      <c r="L822" s="501"/>
      <c r="M822" s="498"/>
      <c r="N822" s="501"/>
      <c r="O822" s="502"/>
    </row>
    <row r="823" spans="1:15" ht="24">
      <c r="A823" s="505" t="s">
        <v>2095</v>
      </c>
      <c r="B823" s="505" t="s">
        <v>2096</v>
      </c>
      <c r="C823" s="507" t="s">
        <v>2097</v>
      </c>
      <c r="D823" s="496"/>
      <c r="E823" s="496"/>
      <c r="F823" s="497">
        <v>2</v>
      </c>
      <c r="G823" s="496"/>
      <c r="H823" s="498">
        <v>2</v>
      </c>
      <c r="I823" s="499"/>
      <c r="J823" s="500"/>
      <c r="K823" s="441"/>
      <c r="L823" s="501"/>
      <c r="M823" s="498"/>
      <c r="N823" s="501"/>
      <c r="O823" s="502"/>
    </row>
    <row r="824" spans="1:15" ht="24">
      <c r="A824" s="505" t="s">
        <v>2098</v>
      </c>
      <c r="B824" s="505" t="s">
        <v>2099</v>
      </c>
      <c r="C824" s="507" t="s">
        <v>2100</v>
      </c>
      <c r="D824" s="496"/>
      <c r="E824" s="496"/>
      <c r="F824" s="497">
        <v>2</v>
      </c>
      <c r="G824" s="496"/>
      <c r="H824" s="498">
        <v>2</v>
      </c>
      <c r="I824" s="499"/>
      <c r="J824" s="500"/>
      <c r="K824" s="441"/>
      <c r="L824" s="501"/>
      <c r="M824" s="498"/>
      <c r="N824" s="501"/>
      <c r="O824" s="502"/>
    </row>
    <row r="825" spans="1:15" ht="36">
      <c r="A825" s="505" t="s">
        <v>2101</v>
      </c>
      <c r="B825" s="505" t="s">
        <v>2102</v>
      </c>
      <c r="C825" s="507" t="s">
        <v>2103</v>
      </c>
      <c r="D825" s="496"/>
      <c r="E825" s="496"/>
      <c r="F825" s="497">
        <v>2</v>
      </c>
      <c r="G825" s="496"/>
      <c r="H825" s="498">
        <v>2</v>
      </c>
      <c r="I825" s="499"/>
      <c r="J825" s="500"/>
      <c r="K825" s="441"/>
      <c r="L825" s="501"/>
      <c r="M825" s="498"/>
      <c r="N825" s="501"/>
      <c r="O825" s="502"/>
    </row>
    <row r="826" spans="1:15" ht="36">
      <c r="A826" s="503" t="s">
        <v>2104</v>
      </c>
      <c r="B826" s="503" t="s">
        <v>2105</v>
      </c>
      <c r="C826" s="504" t="s">
        <v>2106</v>
      </c>
      <c r="D826" s="496"/>
      <c r="E826" s="496"/>
      <c r="F826" s="497">
        <v>2</v>
      </c>
      <c r="G826" s="496"/>
      <c r="H826" s="498">
        <v>2</v>
      </c>
      <c r="I826" s="499"/>
      <c r="J826" s="500"/>
      <c r="K826" s="441"/>
      <c r="L826" s="501"/>
      <c r="M826" s="498"/>
      <c r="N826" s="501"/>
      <c r="O826" s="502"/>
    </row>
    <row r="827" spans="1:15" ht="36">
      <c r="A827" s="503" t="s">
        <v>2107</v>
      </c>
      <c r="B827" s="503" t="s">
        <v>2108</v>
      </c>
      <c r="C827" s="504" t="s">
        <v>2109</v>
      </c>
      <c r="D827" s="496"/>
      <c r="E827" s="496"/>
      <c r="F827" s="497">
        <v>2</v>
      </c>
      <c r="G827" s="496"/>
      <c r="H827" s="498">
        <v>2</v>
      </c>
      <c r="I827" s="499"/>
      <c r="J827" s="500"/>
      <c r="K827" s="441"/>
      <c r="L827" s="501"/>
      <c r="M827" s="498"/>
      <c r="N827" s="501"/>
      <c r="O827" s="502"/>
    </row>
    <row r="828" spans="1:15" ht="36">
      <c r="A828" s="503" t="s">
        <v>2110</v>
      </c>
      <c r="B828" s="503" t="s">
        <v>2111</v>
      </c>
      <c r="C828" s="504" t="s">
        <v>2112</v>
      </c>
      <c r="D828" s="496"/>
      <c r="E828" s="496"/>
      <c r="F828" s="497">
        <v>2</v>
      </c>
      <c r="G828" s="496"/>
      <c r="H828" s="498">
        <v>2</v>
      </c>
      <c r="I828" s="499"/>
      <c r="J828" s="500"/>
      <c r="K828" s="441"/>
      <c r="L828" s="501"/>
      <c r="M828" s="498"/>
      <c r="N828" s="501"/>
      <c r="O828" s="502"/>
    </row>
    <row r="829" spans="1:15" ht="36">
      <c r="A829" s="503" t="s">
        <v>2113</v>
      </c>
      <c r="B829" s="503" t="s">
        <v>2114</v>
      </c>
      <c r="C829" s="504" t="s">
        <v>2115</v>
      </c>
      <c r="D829" s="496"/>
      <c r="E829" s="496"/>
      <c r="F829" s="497">
        <v>2</v>
      </c>
      <c r="G829" s="496"/>
      <c r="H829" s="498">
        <v>2</v>
      </c>
      <c r="I829" s="499"/>
      <c r="J829" s="500"/>
      <c r="K829" s="441"/>
      <c r="L829" s="501"/>
      <c r="M829" s="498"/>
      <c r="N829" s="501"/>
      <c r="O829" s="502"/>
    </row>
    <row r="830" spans="1:15" ht="24">
      <c r="A830" s="503" t="s">
        <v>2116</v>
      </c>
      <c r="B830" s="503" t="s">
        <v>2117</v>
      </c>
      <c r="C830" s="504" t="s">
        <v>2118</v>
      </c>
      <c r="D830" s="496"/>
      <c r="E830" s="496"/>
      <c r="F830" s="497">
        <v>2</v>
      </c>
      <c r="G830" s="496"/>
      <c r="H830" s="498">
        <v>2</v>
      </c>
      <c r="I830" s="499"/>
      <c r="J830" s="500"/>
      <c r="K830" s="441"/>
      <c r="L830" s="501"/>
      <c r="M830" s="498"/>
      <c r="N830" s="501"/>
      <c r="O830" s="502"/>
    </row>
    <row r="831" spans="1:15" ht="36">
      <c r="A831" s="503" t="s">
        <v>2119</v>
      </c>
      <c r="B831" s="503" t="s">
        <v>2120</v>
      </c>
      <c r="C831" s="504" t="s">
        <v>2121</v>
      </c>
      <c r="D831" s="496"/>
      <c r="E831" s="496"/>
      <c r="F831" s="497">
        <v>2</v>
      </c>
      <c r="G831" s="496"/>
      <c r="H831" s="498">
        <v>2</v>
      </c>
      <c r="I831" s="499"/>
      <c r="J831" s="500"/>
      <c r="K831" s="441"/>
      <c r="L831" s="501"/>
      <c r="M831" s="498"/>
      <c r="N831" s="501"/>
      <c r="O831" s="502"/>
    </row>
    <row r="832" spans="1:15" ht="36">
      <c r="A832" s="503" t="s">
        <v>2122</v>
      </c>
      <c r="B832" s="503" t="s">
        <v>2123</v>
      </c>
      <c r="C832" s="504" t="s">
        <v>2124</v>
      </c>
      <c r="D832" s="496"/>
      <c r="E832" s="496"/>
      <c r="F832" s="497">
        <v>2</v>
      </c>
      <c r="G832" s="496"/>
      <c r="H832" s="498">
        <v>2</v>
      </c>
      <c r="I832" s="499"/>
      <c r="J832" s="500"/>
      <c r="K832" s="441"/>
      <c r="L832" s="501"/>
      <c r="M832" s="498"/>
      <c r="N832" s="501"/>
      <c r="O832" s="502"/>
    </row>
    <row r="833" spans="1:15" ht="24">
      <c r="A833" s="503" t="s">
        <v>2125</v>
      </c>
      <c r="B833" s="503" t="s">
        <v>2126</v>
      </c>
      <c r="C833" s="504" t="s">
        <v>2127</v>
      </c>
      <c r="D833" s="496"/>
      <c r="E833" s="496"/>
      <c r="F833" s="497">
        <v>2</v>
      </c>
      <c r="G833" s="496"/>
      <c r="H833" s="498">
        <v>2</v>
      </c>
      <c r="I833" s="499"/>
      <c r="J833" s="500"/>
      <c r="K833" s="441"/>
      <c r="L833" s="501"/>
      <c r="M833" s="498"/>
      <c r="N833" s="501"/>
      <c r="O833" s="502"/>
    </row>
    <row r="834" spans="1:15" ht="24">
      <c r="A834" s="503" t="s">
        <v>2128</v>
      </c>
      <c r="B834" s="503" t="s">
        <v>2129</v>
      </c>
      <c r="C834" s="504" t="s">
        <v>2130</v>
      </c>
      <c r="D834" s="496"/>
      <c r="E834" s="496"/>
      <c r="F834" s="497">
        <v>2</v>
      </c>
      <c r="G834" s="496"/>
      <c r="H834" s="498">
        <v>2</v>
      </c>
      <c r="I834" s="499"/>
      <c r="J834" s="500"/>
      <c r="K834" s="441"/>
      <c r="L834" s="501"/>
      <c r="M834" s="498"/>
      <c r="N834" s="501"/>
      <c r="O834" s="502"/>
    </row>
    <row r="835" spans="1:15" ht="36">
      <c r="A835" s="503" t="s">
        <v>2131</v>
      </c>
      <c r="B835" s="503" t="s">
        <v>2132</v>
      </c>
      <c r="C835" s="504" t="s">
        <v>2133</v>
      </c>
      <c r="D835" s="496"/>
      <c r="E835" s="496"/>
      <c r="F835" s="497">
        <v>2</v>
      </c>
      <c r="G835" s="496"/>
      <c r="H835" s="498">
        <v>2</v>
      </c>
      <c r="I835" s="499"/>
      <c r="J835" s="500"/>
      <c r="K835" s="441"/>
      <c r="L835" s="501"/>
      <c r="M835" s="498"/>
      <c r="N835" s="501"/>
      <c r="O835" s="502"/>
    </row>
    <row r="836" spans="1:15" ht="36">
      <c r="A836" s="503" t="s">
        <v>2134</v>
      </c>
      <c r="B836" s="503" t="s">
        <v>2135</v>
      </c>
      <c r="C836" s="504" t="s">
        <v>2136</v>
      </c>
      <c r="D836" s="496"/>
      <c r="E836" s="496"/>
      <c r="F836" s="497">
        <v>2</v>
      </c>
      <c r="G836" s="496"/>
      <c r="H836" s="498">
        <v>2</v>
      </c>
      <c r="I836" s="499"/>
      <c r="J836" s="500"/>
      <c r="K836" s="441"/>
      <c r="L836" s="501"/>
      <c r="M836" s="498"/>
      <c r="N836" s="501"/>
      <c r="O836" s="502"/>
    </row>
    <row r="837" spans="1:15" ht="36">
      <c r="A837" s="503" t="s">
        <v>2137</v>
      </c>
      <c r="B837" s="503" t="s">
        <v>2138</v>
      </c>
      <c r="C837" s="504" t="s">
        <v>2139</v>
      </c>
      <c r="D837" s="496"/>
      <c r="E837" s="496"/>
      <c r="F837" s="497">
        <v>2</v>
      </c>
      <c r="G837" s="496"/>
      <c r="H837" s="498">
        <v>2</v>
      </c>
      <c r="I837" s="499"/>
      <c r="J837" s="500"/>
      <c r="K837" s="441"/>
      <c r="L837" s="501"/>
      <c r="M837" s="498"/>
      <c r="N837" s="501"/>
      <c r="O837" s="502"/>
    </row>
    <row r="838" spans="1:15" ht="36">
      <c r="A838" s="503" t="s">
        <v>2140</v>
      </c>
      <c r="B838" s="503" t="s">
        <v>2141</v>
      </c>
      <c r="C838" s="504" t="s">
        <v>2142</v>
      </c>
      <c r="D838" s="496"/>
      <c r="E838" s="496"/>
      <c r="F838" s="497">
        <v>2</v>
      </c>
      <c r="G838" s="496"/>
      <c r="H838" s="498">
        <v>2</v>
      </c>
      <c r="I838" s="499"/>
      <c r="J838" s="500"/>
      <c r="K838" s="441"/>
      <c r="L838" s="501"/>
      <c r="M838" s="498"/>
      <c r="N838" s="501"/>
      <c r="O838" s="502"/>
    </row>
    <row r="839" spans="1:15" ht="24">
      <c r="A839" s="503" t="s">
        <v>2143</v>
      </c>
      <c r="B839" s="503" t="s">
        <v>2144</v>
      </c>
      <c r="C839" s="504" t="s">
        <v>2145</v>
      </c>
      <c r="D839" s="496"/>
      <c r="E839" s="496"/>
      <c r="F839" s="497">
        <v>2</v>
      </c>
      <c r="G839" s="496"/>
      <c r="H839" s="498">
        <v>2</v>
      </c>
      <c r="I839" s="499"/>
      <c r="J839" s="500"/>
      <c r="K839" s="441"/>
      <c r="L839" s="501"/>
      <c r="M839" s="498"/>
      <c r="N839" s="501"/>
      <c r="O839" s="502"/>
    </row>
    <row r="840" spans="1:15" ht="36">
      <c r="A840" s="503" t="s">
        <v>2146</v>
      </c>
      <c r="B840" s="503" t="s">
        <v>2147</v>
      </c>
      <c r="C840" s="504" t="s">
        <v>2148</v>
      </c>
      <c r="D840" s="496"/>
      <c r="E840" s="496"/>
      <c r="F840" s="497">
        <v>1</v>
      </c>
      <c r="G840" s="496"/>
      <c r="H840" s="498">
        <v>1</v>
      </c>
      <c r="I840" s="499"/>
      <c r="J840" s="500"/>
      <c r="K840" s="441"/>
      <c r="L840" s="501"/>
      <c r="M840" s="498"/>
      <c r="N840" s="501"/>
      <c r="O840" s="502"/>
    </row>
    <row r="841" spans="1:15" ht="24">
      <c r="A841" s="503" t="s">
        <v>2149</v>
      </c>
      <c r="B841" s="503" t="s">
        <v>2150</v>
      </c>
      <c r="C841" s="504" t="s">
        <v>2151</v>
      </c>
      <c r="D841" s="496"/>
      <c r="E841" s="496"/>
      <c r="F841" s="497">
        <v>2</v>
      </c>
      <c r="G841" s="496"/>
      <c r="H841" s="498">
        <v>2</v>
      </c>
      <c r="I841" s="499"/>
      <c r="J841" s="500"/>
      <c r="K841" s="441"/>
      <c r="L841" s="501"/>
      <c r="M841" s="498"/>
      <c r="N841" s="501"/>
      <c r="O841" s="502"/>
    </row>
    <row r="842" spans="1:15" ht="24">
      <c r="A842" s="503" t="s">
        <v>2152</v>
      </c>
      <c r="B842" s="503" t="s">
        <v>2153</v>
      </c>
      <c r="C842" s="504" t="s">
        <v>2154</v>
      </c>
      <c r="D842" s="496"/>
      <c r="E842" s="496"/>
      <c r="F842" s="497">
        <v>2</v>
      </c>
      <c r="G842" s="496"/>
      <c r="H842" s="498">
        <v>2</v>
      </c>
      <c r="I842" s="499"/>
      <c r="J842" s="500"/>
      <c r="K842" s="441"/>
      <c r="L842" s="501"/>
      <c r="M842" s="498"/>
      <c r="N842" s="501"/>
      <c r="O842" s="502"/>
    </row>
    <row r="843" spans="1:15" ht="36">
      <c r="A843" s="503" t="s">
        <v>2155</v>
      </c>
      <c r="B843" s="503" t="s">
        <v>2156</v>
      </c>
      <c r="C843" s="560">
        <v>53411064791</v>
      </c>
      <c r="D843" s="496"/>
      <c r="E843" s="496"/>
      <c r="F843" s="497">
        <v>2</v>
      </c>
      <c r="G843" s="496"/>
      <c r="H843" s="498">
        <v>2</v>
      </c>
      <c r="I843" s="499"/>
      <c r="J843" s="500"/>
      <c r="K843" s="441"/>
      <c r="L843" s="501"/>
      <c r="M843" s="498"/>
      <c r="N843" s="501"/>
      <c r="O843" s="502"/>
    </row>
    <row r="844" spans="1:15" ht="36">
      <c r="A844" s="503" t="s">
        <v>2157</v>
      </c>
      <c r="B844" s="503" t="s">
        <v>2158</v>
      </c>
      <c r="C844" s="504" t="s">
        <v>2159</v>
      </c>
      <c r="D844" s="496"/>
      <c r="E844" s="496"/>
      <c r="F844" s="497">
        <v>2</v>
      </c>
      <c r="G844" s="496"/>
      <c r="H844" s="498">
        <v>2</v>
      </c>
      <c r="I844" s="508"/>
      <c r="J844" s="509"/>
      <c r="K844" s="449"/>
      <c r="L844" s="510"/>
      <c r="M844" s="511"/>
      <c r="N844" s="510"/>
      <c r="O844" s="512"/>
    </row>
    <row r="845" spans="1:15" ht="13.5" thickBot="1">
      <c r="A845" s="513" t="s">
        <v>1022</v>
      </c>
      <c r="B845" s="513"/>
      <c r="C845" s="513"/>
      <c r="D845" s="513"/>
      <c r="E845" s="514"/>
      <c r="F845" s="441">
        <f>SUM(F746:F844)</f>
        <v>216</v>
      </c>
      <c r="G845" s="459">
        <f>SUM(G746:G844)</f>
        <v>0</v>
      </c>
      <c r="H845" s="459">
        <f>SUM(H746:H844)</f>
        <v>216</v>
      </c>
      <c r="I845" s="459">
        <f>SUM(I746:I844)</f>
        <v>0</v>
      </c>
      <c r="J845" s="460">
        <f>SUM(J746:J844)</f>
        <v>0</v>
      </c>
      <c r="K845" s="441">
        <v>237</v>
      </c>
      <c r="L845" s="459">
        <v>0</v>
      </c>
      <c r="M845" s="459">
        <v>237</v>
      </c>
      <c r="N845" s="459">
        <v>0</v>
      </c>
      <c r="O845" s="460">
        <v>0</v>
      </c>
    </row>
    <row r="846" spans="1:15" ht="23.25" thickBot="1">
      <c r="A846" s="144" t="s">
        <v>956</v>
      </c>
      <c r="B846" s="145"/>
      <c r="C846" s="145"/>
      <c r="D846" s="145"/>
      <c r="E846" s="515"/>
      <c r="F846" s="516"/>
      <c r="G846" s="146"/>
      <c r="H846" s="146"/>
      <c r="I846" s="146"/>
      <c r="J846" s="147"/>
      <c r="K846" s="516"/>
      <c r="L846" s="146"/>
      <c r="M846" s="146"/>
      <c r="N846" s="146"/>
      <c r="O846" s="147"/>
    </row>
    <row r="847" spans="1:15" ht="24">
      <c r="A847" s="312" t="s">
        <v>957</v>
      </c>
      <c r="B847" s="312" t="s">
        <v>958</v>
      </c>
      <c r="C847" s="517" t="s">
        <v>959</v>
      </c>
      <c r="D847" s="518"/>
      <c r="E847" s="519" t="s">
        <v>960</v>
      </c>
      <c r="F847" s="520">
        <f>H847+I847+J847</f>
        <v>16</v>
      </c>
      <c r="G847" s="521" t="s">
        <v>1757</v>
      </c>
      <c r="H847" s="521">
        <v>2</v>
      </c>
      <c r="I847" s="521">
        <v>7</v>
      </c>
      <c r="J847" s="522">
        <v>7</v>
      </c>
      <c r="K847" s="520"/>
      <c r="L847" s="521"/>
      <c r="M847" s="521"/>
      <c r="N847" s="521"/>
      <c r="O847" s="522"/>
    </row>
    <row r="848" spans="1:15" ht="24">
      <c r="A848" s="174" t="s">
        <v>961</v>
      </c>
      <c r="B848" s="174" t="s">
        <v>962</v>
      </c>
      <c r="C848" s="523" t="s">
        <v>963</v>
      </c>
      <c r="D848" s="175"/>
      <c r="E848" s="524" t="s">
        <v>964</v>
      </c>
      <c r="F848" s="525">
        <f aca="true" t="shared" si="17" ref="F848:F866">H848+I848+J848</f>
        <v>20</v>
      </c>
      <c r="G848" s="178" t="s">
        <v>1757</v>
      </c>
      <c r="H848" s="178">
        <v>6</v>
      </c>
      <c r="I848" s="178">
        <v>5</v>
      </c>
      <c r="J848" s="526">
        <v>9</v>
      </c>
      <c r="K848" s="525"/>
      <c r="L848" s="178"/>
      <c r="M848" s="178"/>
      <c r="N848" s="178"/>
      <c r="O848" s="526"/>
    </row>
    <row r="849" spans="1:15" ht="24">
      <c r="A849" s="167" t="s">
        <v>965</v>
      </c>
      <c r="B849" s="167" t="s">
        <v>966</v>
      </c>
      <c r="C849" s="527" t="s">
        <v>967</v>
      </c>
      <c r="D849" s="177"/>
      <c r="E849" s="524" t="s">
        <v>968</v>
      </c>
      <c r="F849" s="525">
        <f t="shared" si="17"/>
        <v>10</v>
      </c>
      <c r="G849" s="178" t="s">
        <v>1757</v>
      </c>
      <c r="H849" s="178">
        <v>2</v>
      </c>
      <c r="I849" s="178">
        <v>6</v>
      </c>
      <c r="J849" s="526">
        <v>2</v>
      </c>
      <c r="K849" s="525"/>
      <c r="L849" s="178"/>
      <c r="M849" s="178"/>
      <c r="N849" s="178"/>
      <c r="O849" s="526"/>
    </row>
    <row r="850" spans="1:15" ht="24">
      <c r="A850" s="167" t="s">
        <v>969</v>
      </c>
      <c r="B850" s="167" t="s">
        <v>970</v>
      </c>
      <c r="C850" s="527" t="s">
        <v>971</v>
      </c>
      <c r="D850" s="177"/>
      <c r="E850" s="524" t="s">
        <v>960</v>
      </c>
      <c r="F850" s="525">
        <f t="shared" si="17"/>
        <v>12</v>
      </c>
      <c r="G850" s="178" t="s">
        <v>1757</v>
      </c>
      <c r="H850" s="178">
        <v>1</v>
      </c>
      <c r="I850" s="178">
        <v>3</v>
      </c>
      <c r="J850" s="526">
        <v>8</v>
      </c>
      <c r="K850" s="525"/>
      <c r="L850" s="178"/>
      <c r="M850" s="178"/>
      <c r="N850" s="178"/>
      <c r="O850" s="526"/>
    </row>
    <row r="851" spans="1:15" ht="24">
      <c r="A851" s="167" t="s">
        <v>972</v>
      </c>
      <c r="B851" s="167" t="s">
        <v>973</v>
      </c>
      <c r="C851" s="527" t="s">
        <v>974</v>
      </c>
      <c r="D851" s="177"/>
      <c r="E851" s="524" t="s">
        <v>960</v>
      </c>
      <c r="F851" s="525">
        <f t="shared" si="17"/>
        <v>44</v>
      </c>
      <c r="G851" s="178" t="s">
        <v>1757</v>
      </c>
      <c r="H851" s="178">
        <v>3</v>
      </c>
      <c r="I851" s="201">
        <v>4</v>
      </c>
      <c r="J851" s="528">
        <v>37</v>
      </c>
      <c r="K851" s="525"/>
      <c r="L851" s="178"/>
      <c r="M851" s="178"/>
      <c r="N851" s="178"/>
      <c r="O851" s="526"/>
    </row>
    <row r="852" spans="1:15" ht="24">
      <c r="A852" s="167" t="s">
        <v>975</v>
      </c>
      <c r="B852" s="167" t="s">
        <v>976</v>
      </c>
      <c r="C852" s="527" t="s">
        <v>977</v>
      </c>
      <c r="D852" s="177"/>
      <c r="E852" s="524" t="s">
        <v>960</v>
      </c>
      <c r="F852" s="525">
        <f t="shared" si="17"/>
        <v>33</v>
      </c>
      <c r="G852" s="178" t="s">
        <v>1757</v>
      </c>
      <c r="H852" s="178">
        <v>2</v>
      </c>
      <c r="I852" s="178">
        <v>7</v>
      </c>
      <c r="J852" s="526">
        <v>24</v>
      </c>
      <c r="K852" s="525"/>
      <c r="L852" s="178"/>
      <c r="M852" s="178"/>
      <c r="N852" s="178"/>
      <c r="O852" s="526"/>
    </row>
    <row r="853" spans="1:15" ht="36">
      <c r="A853" s="167" t="s">
        <v>978</v>
      </c>
      <c r="B853" s="167" t="s">
        <v>979</v>
      </c>
      <c r="C853" s="527" t="s">
        <v>980</v>
      </c>
      <c r="D853" s="177"/>
      <c r="E853" s="524" t="s">
        <v>981</v>
      </c>
      <c r="F853" s="525">
        <f t="shared" si="17"/>
        <v>26</v>
      </c>
      <c r="G853" s="178" t="s">
        <v>1757</v>
      </c>
      <c r="H853" s="178">
        <v>5</v>
      </c>
      <c r="I853" s="178">
        <v>8</v>
      </c>
      <c r="J853" s="526">
        <v>13</v>
      </c>
      <c r="K853" s="525"/>
      <c r="L853" s="178"/>
      <c r="M853" s="178"/>
      <c r="N853" s="178"/>
      <c r="O853" s="526"/>
    </row>
    <row r="854" spans="1:15" ht="12.75">
      <c r="A854" s="167" t="s">
        <v>982</v>
      </c>
      <c r="B854" s="529"/>
      <c r="C854" s="527" t="s">
        <v>983</v>
      </c>
      <c r="D854" s="177"/>
      <c r="E854" s="524" t="s">
        <v>984</v>
      </c>
      <c r="F854" s="525">
        <f t="shared" si="17"/>
        <v>14</v>
      </c>
      <c r="G854" s="178" t="s">
        <v>1757</v>
      </c>
      <c r="H854" s="178">
        <v>1</v>
      </c>
      <c r="I854" s="178">
        <v>7</v>
      </c>
      <c r="J854" s="526">
        <v>6</v>
      </c>
      <c r="K854" s="525"/>
      <c r="L854" s="178"/>
      <c r="M854" s="178"/>
      <c r="N854" s="178"/>
      <c r="O854" s="526"/>
    </row>
    <row r="855" spans="1:15" ht="24">
      <c r="A855" s="167" t="s">
        <v>985</v>
      </c>
      <c r="B855" s="167" t="s">
        <v>986</v>
      </c>
      <c r="C855" s="527" t="s">
        <v>987</v>
      </c>
      <c r="D855" s="177"/>
      <c r="E855" s="524" t="s">
        <v>988</v>
      </c>
      <c r="F855" s="525">
        <f t="shared" si="17"/>
        <v>24</v>
      </c>
      <c r="G855" s="178" t="s">
        <v>1757</v>
      </c>
      <c r="H855" s="178">
        <v>5</v>
      </c>
      <c r="I855" s="178">
        <v>6</v>
      </c>
      <c r="J855" s="526">
        <v>13</v>
      </c>
      <c r="K855" s="525"/>
      <c r="L855" s="178"/>
      <c r="M855" s="178"/>
      <c r="N855" s="178"/>
      <c r="O855" s="526"/>
    </row>
    <row r="856" spans="1:15" ht="24">
      <c r="A856" s="167" t="s">
        <v>989</v>
      </c>
      <c r="B856" s="167" t="s">
        <v>990</v>
      </c>
      <c r="C856" s="527" t="s">
        <v>991</v>
      </c>
      <c r="D856" s="177"/>
      <c r="E856" s="524" t="s">
        <v>960</v>
      </c>
      <c r="F856" s="525">
        <f t="shared" si="17"/>
        <v>23</v>
      </c>
      <c r="G856" s="178" t="s">
        <v>1757</v>
      </c>
      <c r="H856" s="178">
        <v>3</v>
      </c>
      <c r="I856" s="178">
        <v>8</v>
      </c>
      <c r="J856" s="526">
        <v>12</v>
      </c>
      <c r="K856" s="525"/>
      <c r="L856" s="178"/>
      <c r="M856" s="178"/>
      <c r="N856" s="178"/>
      <c r="O856" s="526"/>
    </row>
    <row r="857" spans="1:15" ht="24">
      <c r="A857" s="167" t="s">
        <v>992</v>
      </c>
      <c r="B857" s="167" t="s">
        <v>993</v>
      </c>
      <c r="C857" s="527" t="s">
        <v>994</v>
      </c>
      <c r="D857" s="177"/>
      <c r="E857" s="524" t="s">
        <v>960</v>
      </c>
      <c r="F857" s="525">
        <f t="shared" si="17"/>
        <v>24</v>
      </c>
      <c r="G857" s="178" t="s">
        <v>1757</v>
      </c>
      <c r="H857" s="178">
        <v>4</v>
      </c>
      <c r="I857" s="178">
        <v>6</v>
      </c>
      <c r="J857" s="526">
        <v>14</v>
      </c>
      <c r="K857" s="525"/>
      <c r="L857" s="178"/>
      <c r="M857" s="178"/>
      <c r="N857" s="178"/>
      <c r="O857" s="526"/>
    </row>
    <row r="858" spans="1:15" ht="24">
      <c r="A858" s="167" t="s">
        <v>995</v>
      </c>
      <c r="B858" s="167" t="s">
        <v>996</v>
      </c>
      <c r="C858" s="527" t="s">
        <v>997</v>
      </c>
      <c r="D858" s="177"/>
      <c r="E858" s="524" t="s">
        <v>960</v>
      </c>
      <c r="F858" s="525">
        <f t="shared" si="17"/>
        <v>13</v>
      </c>
      <c r="G858" s="178" t="s">
        <v>1757</v>
      </c>
      <c r="H858" s="178">
        <v>2</v>
      </c>
      <c r="I858" s="178">
        <v>5</v>
      </c>
      <c r="J858" s="526">
        <v>6</v>
      </c>
      <c r="K858" s="525"/>
      <c r="L858" s="178"/>
      <c r="M858" s="178"/>
      <c r="N858" s="178"/>
      <c r="O858" s="526"/>
    </row>
    <row r="859" spans="1:15" ht="24">
      <c r="A859" s="167" t="s">
        <v>998</v>
      </c>
      <c r="B859" s="167" t="s">
        <v>999</v>
      </c>
      <c r="C859" s="527" t="s">
        <v>1000</v>
      </c>
      <c r="D859" s="177"/>
      <c r="E859" s="524" t="s">
        <v>960</v>
      </c>
      <c r="F859" s="525">
        <f t="shared" si="17"/>
        <v>17</v>
      </c>
      <c r="G859" s="178" t="s">
        <v>1757</v>
      </c>
      <c r="H859" s="178">
        <v>1</v>
      </c>
      <c r="I859" s="178">
        <v>9</v>
      </c>
      <c r="J859" s="526">
        <v>7</v>
      </c>
      <c r="K859" s="525"/>
      <c r="L859" s="178"/>
      <c r="M859" s="178"/>
      <c r="N859" s="178"/>
      <c r="O859" s="526"/>
    </row>
    <row r="860" spans="1:15" ht="24">
      <c r="A860" s="167" t="s">
        <v>1001</v>
      </c>
      <c r="B860" s="167" t="s">
        <v>1002</v>
      </c>
      <c r="C860" s="527" t="s">
        <v>1003</v>
      </c>
      <c r="D860" s="177"/>
      <c r="E860" s="524" t="s">
        <v>960</v>
      </c>
      <c r="F860" s="525">
        <f t="shared" si="17"/>
        <v>23</v>
      </c>
      <c r="G860" s="178" t="s">
        <v>1757</v>
      </c>
      <c r="H860" s="201">
        <v>8</v>
      </c>
      <c r="I860" s="201">
        <v>7</v>
      </c>
      <c r="J860" s="528">
        <v>8</v>
      </c>
      <c r="K860" s="525"/>
      <c r="L860" s="178"/>
      <c r="M860" s="178"/>
      <c r="N860" s="178"/>
      <c r="O860" s="526"/>
    </row>
    <row r="861" spans="1:15" ht="24">
      <c r="A861" s="167" t="s">
        <v>1004</v>
      </c>
      <c r="B861" s="167" t="s">
        <v>1005</v>
      </c>
      <c r="C861" s="527" t="s">
        <v>1006</v>
      </c>
      <c r="D861" s="177"/>
      <c r="E861" s="524" t="s">
        <v>960</v>
      </c>
      <c r="F861" s="525">
        <f t="shared" si="17"/>
        <v>18</v>
      </c>
      <c r="G861" s="178" t="s">
        <v>1757</v>
      </c>
      <c r="H861" s="178">
        <v>1</v>
      </c>
      <c r="I861" s="178">
        <v>6</v>
      </c>
      <c r="J861" s="526">
        <v>11</v>
      </c>
      <c r="K861" s="525"/>
      <c r="L861" s="178"/>
      <c r="M861" s="178"/>
      <c r="N861" s="178"/>
      <c r="O861" s="526"/>
    </row>
    <row r="862" spans="1:15" ht="12.75">
      <c r="A862" s="167" t="s">
        <v>1007</v>
      </c>
      <c r="B862" s="167" t="s">
        <v>1008</v>
      </c>
      <c r="C862" s="527" t="s">
        <v>1009</v>
      </c>
      <c r="D862" s="177"/>
      <c r="E862" s="524" t="s">
        <v>1010</v>
      </c>
      <c r="F862" s="525">
        <f t="shared" si="17"/>
        <v>16</v>
      </c>
      <c r="G862" s="178" t="s">
        <v>1757</v>
      </c>
      <c r="H862" s="178">
        <v>3</v>
      </c>
      <c r="I862" s="178">
        <v>7</v>
      </c>
      <c r="J862" s="526">
        <v>6</v>
      </c>
      <c r="K862" s="525"/>
      <c r="L862" s="178"/>
      <c r="M862" s="178"/>
      <c r="N862" s="178"/>
      <c r="O862" s="526"/>
    </row>
    <row r="863" spans="1:15" ht="24">
      <c r="A863" s="167" t="s">
        <v>1011</v>
      </c>
      <c r="B863" s="167" t="s">
        <v>1012</v>
      </c>
      <c r="C863" s="527" t="s">
        <v>1013</v>
      </c>
      <c r="D863" s="177"/>
      <c r="E863" s="524" t="s">
        <v>988</v>
      </c>
      <c r="F863" s="525">
        <f t="shared" si="17"/>
        <v>48</v>
      </c>
      <c r="G863" s="178" t="s">
        <v>1757</v>
      </c>
      <c r="H863" s="201">
        <v>9</v>
      </c>
      <c r="I863" s="178">
        <v>9</v>
      </c>
      <c r="J863" s="526">
        <v>30</v>
      </c>
      <c r="K863" s="525"/>
      <c r="L863" s="178"/>
      <c r="M863" s="178"/>
      <c r="N863" s="178"/>
      <c r="O863" s="526"/>
    </row>
    <row r="864" spans="1:30" ht="24">
      <c r="A864" s="167" t="s">
        <v>1014</v>
      </c>
      <c r="B864" s="167" t="s">
        <v>1015</v>
      </c>
      <c r="C864" s="527" t="s">
        <v>1003</v>
      </c>
      <c r="D864" s="177"/>
      <c r="E864" s="524" t="s">
        <v>988</v>
      </c>
      <c r="F864" s="525">
        <f t="shared" si="17"/>
        <v>21</v>
      </c>
      <c r="G864" s="178" t="s">
        <v>1757</v>
      </c>
      <c r="H864" s="178">
        <v>2</v>
      </c>
      <c r="I864" s="178">
        <v>6</v>
      </c>
      <c r="J864" s="526">
        <v>13</v>
      </c>
      <c r="K864" s="525"/>
      <c r="L864" s="178"/>
      <c r="M864" s="178"/>
      <c r="N864" s="178"/>
      <c r="O864" s="526"/>
      <c r="R864" s="530"/>
      <c r="S864" s="530"/>
      <c r="T864" s="530"/>
      <c r="U864" s="530"/>
      <c r="V864" s="530"/>
      <c r="W864" s="530"/>
      <c r="X864" s="530"/>
      <c r="Y864" s="530"/>
      <c r="Z864" s="530"/>
      <c r="AA864" s="530"/>
      <c r="AB864" s="530"/>
      <c r="AC864" s="530"/>
      <c r="AD864" s="530"/>
    </row>
    <row r="865" spans="1:30" ht="36">
      <c r="A865" s="167" t="s">
        <v>1016</v>
      </c>
      <c r="B865" s="167" t="s">
        <v>1017</v>
      </c>
      <c r="C865" s="527" t="s">
        <v>1018</v>
      </c>
      <c r="D865" s="177"/>
      <c r="E865" s="524" t="s">
        <v>968</v>
      </c>
      <c r="F865" s="525">
        <f t="shared" si="17"/>
        <v>25</v>
      </c>
      <c r="G865" s="178" t="s">
        <v>1757</v>
      </c>
      <c r="H865" s="178">
        <v>4</v>
      </c>
      <c r="I865" s="178">
        <v>8</v>
      </c>
      <c r="J865" s="526">
        <v>13</v>
      </c>
      <c r="K865" s="525"/>
      <c r="L865" s="178"/>
      <c r="M865" s="178"/>
      <c r="N865" s="178"/>
      <c r="O865" s="526"/>
      <c r="R865" s="530"/>
      <c r="S865" s="530"/>
      <c r="T865" s="530"/>
      <c r="U865" s="530"/>
      <c r="V865" s="530"/>
      <c r="W865" s="530"/>
      <c r="X865" s="530"/>
      <c r="Y865" s="530"/>
      <c r="Z865" s="530"/>
      <c r="AA865" s="530"/>
      <c r="AB865" s="530"/>
      <c r="AC865" s="530"/>
      <c r="AD865" s="530"/>
    </row>
    <row r="866" spans="1:30" ht="24">
      <c r="A866" s="327" t="s">
        <v>1019</v>
      </c>
      <c r="B866" s="167" t="s">
        <v>976</v>
      </c>
      <c r="C866" s="531" t="s">
        <v>1020</v>
      </c>
      <c r="D866" s="532"/>
      <c r="E866" s="533"/>
      <c r="F866" s="525">
        <f t="shared" si="17"/>
        <v>48</v>
      </c>
      <c r="G866" s="532" t="s">
        <v>1757</v>
      </c>
      <c r="H866" s="532">
        <v>6</v>
      </c>
      <c r="I866" s="532">
        <v>8</v>
      </c>
      <c r="J866" s="534">
        <v>34</v>
      </c>
      <c r="K866" s="535"/>
      <c r="L866" s="532"/>
      <c r="M866" s="532"/>
      <c r="N866" s="532"/>
      <c r="O866" s="534"/>
      <c r="R866" s="530"/>
      <c r="S866" s="530"/>
      <c r="T866" s="530"/>
      <c r="U866" s="530"/>
      <c r="V866" s="530"/>
      <c r="W866" s="530"/>
      <c r="X866" s="530"/>
      <c r="Y866" s="530"/>
      <c r="Z866" s="530"/>
      <c r="AA866" s="530"/>
      <c r="AB866" s="530"/>
      <c r="AC866" s="530"/>
      <c r="AD866" s="530"/>
    </row>
    <row r="867" spans="1:30" ht="46.5">
      <c r="A867" s="536" t="s">
        <v>957</v>
      </c>
      <c r="B867" s="536" t="s">
        <v>2160</v>
      </c>
      <c r="C867" s="171" t="s">
        <v>960</v>
      </c>
      <c r="D867" s="171">
        <v>572015477</v>
      </c>
      <c r="E867" s="171">
        <v>57201001</v>
      </c>
      <c r="F867" s="537">
        <v>10</v>
      </c>
      <c r="G867" s="171">
        <v>0</v>
      </c>
      <c r="H867" s="171">
        <v>2</v>
      </c>
      <c r="I867" s="171">
        <v>0</v>
      </c>
      <c r="J867" s="171">
        <v>8</v>
      </c>
      <c r="K867" s="537">
        <v>16</v>
      </c>
      <c r="L867" s="171">
        <v>0</v>
      </c>
      <c r="M867" s="171">
        <v>4</v>
      </c>
      <c r="N867" s="171">
        <v>0</v>
      </c>
      <c r="O867" s="171">
        <v>12</v>
      </c>
      <c r="R867" s="538"/>
      <c r="S867" s="539"/>
      <c r="T867" s="539"/>
      <c r="U867" s="539"/>
      <c r="V867" s="539"/>
      <c r="W867" s="530"/>
      <c r="X867" s="530"/>
      <c r="Y867" s="530"/>
      <c r="Z867" s="530"/>
      <c r="AA867" s="530"/>
      <c r="AB867" s="530"/>
      <c r="AC867" s="530"/>
      <c r="AD867" s="530"/>
    </row>
    <row r="868" spans="1:30" ht="46.5">
      <c r="A868" s="536" t="s">
        <v>961</v>
      </c>
      <c r="B868" s="536" t="s">
        <v>2161</v>
      </c>
      <c r="C868" s="171" t="s">
        <v>988</v>
      </c>
      <c r="D868" s="171">
        <v>536000267</v>
      </c>
      <c r="E868" s="171">
        <v>53601001</v>
      </c>
      <c r="F868" s="537">
        <v>15</v>
      </c>
      <c r="G868" s="540">
        <v>0</v>
      </c>
      <c r="H868" s="171">
        <v>6</v>
      </c>
      <c r="I868" s="540">
        <v>0</v>
      </c>
      <c r="J868" s="171">
        <v>9</v>
      </c>
      <c r="K868" s="537">
        <v>18</v>
      </c>
      <c r="L868" s="540">
        <v>0</v>
      </c>
      <c r="M868" s="171">
        <v>6</v>
      </c>
      <c r="N868" s="540">
        <v>0</v>
      </c>
      <c r="O868" s="171">
        <v>12</v>
      </c>
      <c r="R868" s="538"/>
      <c r="S868" s="541"/>
      <c r="T868" s="539"/>
      <c r="U868" s="541"/>
      <c r="V868" s="539"/>
      <c r="W868" s="530"/>
      <c r="X868" s="530"/>
      <c r="Y868" s="530"/>
      <c r="Z868" s="530"/>
      <c r="AA868" s="530"/>
      <c r="AB868" s="530"/>
      <c r="AC868" s="530"/>
      <c r="AD868" s="530"/>
    </row>
    <row r="869" spans="1:30" ht="33">
      <c r="A869" s="542" t="s">
        <v>2162</v>
      </c>
      <c r="B869" s="543" t="s">
        <v>2163</v>
      </c>
      <c r="C869" s="171" t="s">
        <v>960</v>
      </c>
      <c r="D869" s="171">
        <v>562054131</v>
      </c>
      <c r="E869" s="171">
        <v>55401001</v>
      </c>
      <c r="F869" s="537">
        <v>4</v>
      </c>
      <c r="G869" s="540">
        <v>0</v>
      </c>
      <c r="H869" s="171">
        <v>2</v>
      </c>
      <c r="I869" s="540">
        <v>0</v>
      </c>
      <c r="J869" s="171">
        <v>2</v>
      </c>
      <c r="K869" s="537">
        <v>8</v>
      </c>
      <c r="L869" s="540">
        <v>0</v>
      </c>
      <c r="M869" s="171">
        <v>2</v>
      </c>
      <c r="N869" s="540">
        <v>0</v>
      </c>
      <c r="O869" s="171">
        <v>6</v>
      </c>
      <c r="R869" s="538"/>
      <c r="S869" s="541"/>
      <c r="T869" s="539"/>
      <c r="U869" s="541"/>
      <c r="V869" s="539"/>
      <c r="W869" s="530"/>
      <c r="X869" s="530"/>
      <c r="Y869" s="530"/>
      <c r="Z869" s="530"/>
      <c r="AA869" s="530"/>
      <c r="AB869" s="530"/>
      <c r="AC869" s="530"/>
      <c r="AD869" s="530"/>
    </row>
    <row r="870" spans="1:30" ht="46.5">
      <c r="A870" s="536" t="s">
        <v>972</v>
      </c>
      <c r="B870" s="536" t="s">
        <v>2164</v>
      </c>
      <c r="C870" s="171" t="s">
        <v>960</v>
      </c>
      <c r="D870" s="171">
        <v>543015497</v>
      </c>
      <c r="E870" s="171">
        <v>53401001</v>
      </c>
      <c r="F870" s="537">
        <v>37</v>
      </c>
      <c r="G870" s="540">
        <v>0</v>
      </c>
      <c r="H870" s="171">
        <v>3</v>
      </c>
      <c r="I870" s="540">
        <v>0</v>
      </c>
      <c r="J870" s="171">
        <v>34</v>
      </c>
      <c r="K870" s="537">
        <v>104</v>
      </c>
      <c r="L870" s="540">
        <v>0</v>
      </c>
      <c r="M870" s="171">
        <v>20</v>
      </c>
      <c r="N870" s="540">
        <v>29</v>
      </c>
      <c r="O870" s="171">
        <v>55</v>
      </c>
      <c r="R870" s="538"/>
      <c r="S870" s="541"/>
      <c r="T870" s="539"/>
      <c r="U870" s="541"/>
      <c r="V870" s="539"/>
      <c r="W870" s="530"/>
      <c r="X870" s="530"/>
      <c r="Y870" s="530"/>
      <c r="Z870" s="530"/>
      <c r="AA870" s="530"/>
      <c r="AB870" s="530"/>
      <c r="AC870" s="530"/>
      <c r="AD870" s="530"/>
    </row>
    <row r="871" spans="1:30" ht="30.75">
      <c r="A871" s="536" t="s">
        <v>975</v>
      </c>
      <c r="B871" s="536" t="s">
        <v>2165</v>
      </c>
      <c r="C871" s="171" t="s">
        <v>960</v>
      </c>
      <c r="D871" s="171">
        <v>546015311</v>
      </c>
      <c r="E871" s="171">
        <v>54601001</v>
      </c>
      <c r="F871" s="537">
        <v>25</v>
      </c>
      <c r="G871" s="540">
        <v>0</v>
      </c>
      <c r="H871" s="171">
        <v>2</v>
      </c>
      <c r="I871" s="540">
        <v>2</v>
      </c>
      <c r="J871" s="171">
        <v>21</v>
      </c>
      <c r="K871" s="537">
        <v>101</v>
      </c>
      <c r="L871" s="540">
        <v>0</v>
      </c>
      <c r="M871" s="171">
        <v>17</v>
      </c>
      <c r="N871" s="540">
        <v>18</v>
      </c>
      <c r="O871" s="171">
        <v>66</v>
      </c>
      <c r="R871" s="538"/>
      <c r="S871" s="541"/>
      <c r="T871" s="539"/>
      <c r="U871" s="541"/>
      <c r="V871" s="539"/>
      <c r="W871" s="530"/>
      <c r="X871" s="530"/>
      <c r="Y871" s="530"/>
      <c r="Z871" s="530"/>
      <c r="AA871" s="530"/>
      <c r="AB871" s="530"/>
      <c r="AC871" s="530"/>
      <c r="AD871" s="530"/>
    </row>
    <row r="872" spans="1:30" ht="46.5">
      <c r="A872" s="536" t="s">
        <v>978</v>
      </c>
      <c r="B872" s="536" t="s">
        <v>976</v>
      </c>
      <c r="C872" s="171" t="s">
        <v>960</v>
      </c>
      <c r="D872" s="171">
        <v>571001143</v>
      </c>
      <c r="E872" s="171">
        <v>771901001</v>
      </c>
      <c r="F872" s="537">
        <v>40</v>
      </c>
      <c r="G872" s="540">
        <v>0</v>
      </c>
      <c r="H872" s="171">
        <v>5</v>
      </c>
      <c r="I872" s="540">
        <v>0</v>
      </c>
      <c r="J872" s="171">
        <v>37</v>
      </c>
      <c r="K872" s="537">
        <v>78</v>
      </c>
      <c r="L872" s="540">
        <v>0</v>
      </c>
      <c r="M872" s="171">
        <v>15</v>
      </c>
      <c r="N872" s="540">
        <v>19</v>
      </c>
      <c r="O872" s="171">
        <v>44</v>
      </c>
      <c r="R872" s="538"/>
      <c r="S872" s="541"/>
      <c r="T872" s="539"/>
      <c r="U872" s="541"/>
      <c r="V872" s="539"/>
      <c r="W872" s="530"/>
      <c r="X872" s="530"/>
      <c r="Y872" s="530"/>
      <c r="Z872" s="530"/>
      <c r="AA872" s="530"/>
      <c r="AB872" s="530"/>
      <c r="AC872" s="530"/>
      <c r="AD872" s="530"/>
    </row>
    <row r="873" spans="1:30" ht="30.75">
      <c r="A873" s="536" t="s">
        <v>985</v>
      </c>
      <c r="B873" s="536" t="s">
        <v>2166</v>
      </c>
      <c r="C873" s="171" t="s">
        <v>984</v>
      </c>
      <c r="D873" s="171">
        <v>506006303</v>
      </c>
      <c r="E873" s="171">
        <v>50601001</v>
      </c>
      <c r="F873" s="537">
        <v>25</v>
      </c>
      <c r="G873" s="540">
        <v>0</v>
      </c>
      <c r="H873" s="171">
        <v>5</v>
      </c>
      <c r="I873" s="540">
        <v>0</v>
      </c>
      <c r="J873" s="171">
        <v>20</v>
      </c>
      <c r="K873" s="537">
        <v>25</v>
      </c>
      <c r="L873" s="540">
        <v>0</v>
      </c>
      <c r="M873" s="171">
        <v>5</v>
      </c>
      <c r="N873" s="540">
        <v>0</v>
      </c>
      <c r="O873" s="171">
        <v>20</v>
      </c>
      <c r="R873" s="538"/>
      <c r="S873" s="541"/>
      <c r="T873" s="539"/>
      <c r="U873" s="541"/>
      <c r="V873" s="539"/>
      <c r="W873" s="530"/>
      <c r="X873" s="530"/>
      <c r="Y873" s="530"/>
      <c r="Z873" s="530"/>
      <c r="AA873" s="530"/>
      <c r="AB873" s="530"/>
      <c r="AC873" s="530"/>
      <c r="AD873" s="530"/>
    </row>
    <row r="874" spans="1:30" ht="46.5">
      <c r="A874" s="536" t="s">
        <v>989</v>
      </c>
      <c r="B874" s="536" t="s">
        <v>990</v>
      </c>
      <c r="C874" s="171" t="s">
        <v>988</v>
      </c>
      <c r="D874" s="171">
        <v>55302440</v>
      </c>
      <c r="E874" s="171">
        <v>55301001</v>
      </c>
      <c r="F874" s="537">
        <v>15</v>
      </c>
      <c r="G874" s="540">
        <v>0</v>
      </c>
      <c r="H874" s="171">
        <v>3</v>
      </c>
      <c r="I874" s="540">
        <v>0</v>
      </c>
      <c r="J874" s="171">
        <v>12</v>
      </c>
      <c r="K874" s="537">
        <v>18</v>
      </c>
      <c r="L874" s="540">
        <v>0</v>
      </c>
      <c r="M874" s="171">
        <v>3</v>
      </c>
      <c r="N874" s="540">
        <v>2</v>
      </c>
      <c r="O874" s="171">
        <v>13</v>
      </c>
      <c r="R874" s="538"/>
      <c r="S874" s="541"/>
      <c r="T874" s="539"/>
      <c r="U874" s="541"/>
      <c r="V874" s="539"/>
      <c r="W874" s="530"/>
      <c r="X874" s="530"/>
      <c r="Y874" s="530"/>
      <c r="Z874" s="530"/>
      <c r="AA874" s="530"/>
      <c r="AB874" s="530"/>
      <c r="AC874" s="530"/>
      <c r="AD874" s="530"/>
    </row>
    <row r="875" spans="1:30" ht="30.75">
      <c r="A875" s="536" t="s">
        <v>992</v>
      </c>
      <c r="B875" s="536" t="s">
        <v>2167</v>
      </c>
      <c r="C875" s="171" t="s">
        <v>960</v>
      </c>
      <c r="D875" s="171">
        <v>572009113</v>
      </c>
      <c r="E875" s="171">
        <v>57101001</v>
      </c>
      <c r="F875" s="537">
        <v>18</v>
      </c>
      <c r="G875" s="540">
        <v>0</v>
      </c>
      <c r="H875" s="171">
        <v>4</v>
      </c>
      <c r="I875" s="540">
        <v>0</v>
      </c>
      <c r="J875" s="171">
        <v>14</v>
      </c>
      <c r="K875" s="537">
        <v>20</v>
      </c>
      <c r="L875" s="540">
        <v>0</v>
      </c>
      <c r="M875" s="171">
        <v>4</v>
      </c>
      <c r="N875" s="540">
        <v>2</v>
      </c>
      <c r="O875" s="171">
        <v>14</v>
      </c>
      <c r="R875" s="538"/>
      <c r="S875" s="541"/>
      <c r="T875" s="539"/>
      <c r="U875" s="541"/>
      <c r="V875" s="539"/>
      <c r="W875" s="530"/>
      <c r="X875" s="530"/>
      <c r="Y875" s="530"/>
      <c r="Z875" s="530"/>
      <c r="AA875" s="530"/>
      <c r="AB875" s="530"/>
      <c r="AC875" s="530"/>
      <c r="AD875" s="530"/>
    </row>
    <row r="876" spans="1:30" ht="46.5">
      <c r="A876" s="536" t="s">
        <v>995</v>
      </c>
      <c r="B876" s="536" t="s">
        <v>996</v>
      </c>
      <c r="C876" s="171" t="s">
        <v>960</v>
      </c>
      <c r="D876" s="171">
        <v>532004045</v>
      </c>
      <c r="E876" s="171">
        <v>57201001</v>
      </c>
      <c r="F876" s="537">
        <v>8</v>
      </c>
      <c r="G876" s="540">
        <v>0</v>
      </c>
      <c r="H876" s="171">
        <v>2</v>
      </c>
      <c r="I876" s="540">
        <v>0</v>
      </c>
      <c r="J876" s="171">
        <v>6</v>
      </c>
      <c r="K876" s="537">
        <v>12</v>
      </c>
      <c r="L876" s="540">
        <v>0</v>
      </c>
      <c r="M876" s="171">
        <v>2</v>
      </c>
      <c r="N876" s="540">
        <v>2</v>
      </c>
      <c r="O876" s="171">
        <v>8</v>
      </c>
      <c r="R876" s="538"/>
      <c r="S876" s="541"/>
      <c r="T876" s="539"/>
      <c r="U876" s="541"/>
      <c r="V876" s="539"/>
      <c r="W876" s="530"/>
      <c r="X876" s="530"/>
      <c r="Y876" s="530"/>
      <c r="Z876" s="530"/>
      <c r="AA876" s="530"/>
      <c r="AB876" s="530"/>
      <c r="AC876" s="530"/>
      <c r="AD876" s="530"/>
    </row>
    <row r="877" spans="1:30" ht="46.5">
      <c r="A877" s="536" t="s">
        <v>998</v>
      </c>
      <c r="B877" s="536" t="s">
        <v>999</v>
      </c>
      <c r="C877" s="171" t="s">
        <v>960</v>
      </c>
      <c r="D877" s="171">
        <v>521013464</v>
      </c>
      <c r="E877" s="171">
        <v>52101001</v>
      </c>
      <c r="F877" s="537">
        <v>10</v>
      </c>
      <c r="G877" s="540">
        <v>0</v>
      </c>
      <c r="H877" s="171">
        <v>1</v>
      </c>
      <c r="I877" s="540">
        <v>0</v>
      </c>
      <c r="J877" s="171">
        <v>9</v>
      </c>
      <c r="K877" s="537">
        <v>15</v>
      </c>
      <c r="L877" s="540">
        <v>0</v>
      </c>
      <c r="M877" s="171">
        <v>5</v>
      </c>
      <c r="N877" s="540">
        <v>0</v>
      </c>
      <c r="O877" s="171">
        <v>10</v>
      </c>
      <c r="R877" s="538"/>
      <c r="S877" s="541"/>
      <c r="T877" s="539"/>
      <c r="U877" s="541"/>
      <c r="V877" s="539"/>
      <c r="W877" s="530"/>
      <c r="X877" s="530"/>
      <c r="Y877" s="530"/>
      <c r="Z877" s="530"/>
      <c r="AA877" s="530"/>
      <c r="AB877" s="530"/>
      <c r="AC877" s="530"/>
      <c r="AD877" s="530"/>
    </row>
    <row r="878" spans="1:30" ht="46.5">
      <c r="A878" s="536" t="s">
        <v>1001</v>
      </c>
      <c r="B878" s="536" t="s">
        <v>1002</v>
      </c>
      <c r="C878" s="171" t="s">
        <v>960</v>
      </c>
      <c r="D878" s="171">
        <v>561057490</v>
      </c>
      <c r="E878" s="171">
        <v>52801001</v>
      </c>
      <c r="F878" s="537">
        <v>16</v>
      </c>
      <c r="G878" s="540">
        <v>0</v>
      </c>
      <c r="H878" s="171">
        <v>2</v>
      </c>
      <c r="I878" s="540">
        <v>6</v>
      </c>
      <c r="J878" s="171">
        <v>8</v>
      </c>
      <c r="K878" s="537">
        <v>20</v>
      </c>
      <c r="L878" s="540">
        <v>0</v>
      </c>
      <c r="M878" s="171">
        <v>2</v>
      </c>
      <c r="N878" s="540">
        <v>6</v>
      </c>
      <c r="O878" s="171">
        <v>12</v>
      </c>
      <c r="R878" s="538"/>
      <c r="S878" s="541"/>
      <c r="T878" s="539"/>
      <c r="U878" s="541"/>
      <c r="V878" s="539"/>
      <c r="W878" s="530"/>
      <c r="X878" s="530"/>
      <c r="Y878" s="530"/>
      <c r="Z878" s="530"/>
      <c r="AA878" s="530"/>
      <c r="AB878" s="530"/>
      <c r="AC878" s="530"/>
      <c r="AD878" s="530"/>
    </row>
    <row r="879" spans="1:30" ht="30.75">
      <c r="A879" s="536" t="s">
        <v>1004</v>
      </c>
      <c r="B879" s="536" t="s">
        <v>2168</v>
      </c>
      <c r="C879" s="171" t="s">
        <v>960</v>
      </c>
      <c r="D879" s="171">
        <v>536010392</v>
      </c>
      <c r="E879" s="171">
        <v>53601001</v>
      </c>
      <c r="F879" s="537">
        <v>12</v>
      </c>
      <c r="G879" s="540">
        <v>0</v>
      </c>
      <c r="H879" s="171">
        <v>1</v>
      </c>
      <c r="I879" s="540">
        <v>0</v>
      </c>
      <c r="J879" s="171">
        <v>11</v>
      </c>
      <c r="K879" s="537">
        <v>17</v>
      </c>
      <c r="L879" s="540">
        <v>0</v>
      </c>
      <c r="M879" s="171">
        <v>2</v>
      </c>
      <c r="N879" s="540">
        <v>3</v>
      </c>
      <c r="O879" s="171">
        <v>12</v>
      </c>
      <c r="R879" s="538"/>
      <c r="S879" s="541"/>
      <c r="T879" s="539"/>
      <c r="U879" s="541"/>
      <c r="V879" s="539"/>
      <c r="W879" s="530"/>
      <c r="X879" s="530"/>
      <c r="Y879" s="530"/>
      <c r="Z879" s="530"/>
      <c r="AA879" s="530"/>
      <c r="AB879" s="530"/>
      <c r="AC879" s="530"/>
      <c r="AD879" s="530"/>
    </row>
    <row r="880" spans="1:30" ht="30.75">
      <c r="A880" s="536" t="s">
        <v>1007</v>
      </c>
      <c r="B880" s="536" t="s">
        <v>2169</v>
      </c>
      <c r="C880" s="171" t="s">
        <v>960</v>
      </c>
      <c r="D880" s="171">
        <v>573005390</v>
      </c>
      <c r="E880" s="171">
        <v>57101001</v>
      </c>
      <c r="F880" s="537">
        <v>8</v>
      </c>
      <c r="G880" s="540">
        <v>0</v>
      </c>
      <c r="H880" s="171">
        <v>3</v>
      </c>
      <c r="I880" s="540">
        <v>0</v>
      </c>
      <c r="J880" s="171">
        <v>5</v>
      </c>
      <c r="K880" s="537">
        <v>12</v>
      </c>
      <c r="L880" s="540">
        <v>0</v>
      </c>
      <c r="M880" s="171">
        <v>3</v>
      </c>
      <c r="N880" s="540">
        <v>0</v>
      </c>
      <c r="O880" s="171">
        <v>9</v>
      </c>
      <c r="R880" s="538"/>
      <c r="S880" s="541"/>
      <c r="T880" s="539"/>
      <c r="U880" s="541"/>
      <c r="V880" s="539"/>
      <c r="W880" s="530"/>
      <c r="X880" s="530"/>
      <c r="Y880" s="530"/>
      <c r="Z880" s="530"/>
      <c r="AA880" s="530"/>
      <c r="AB880" s="530"/>
      <c r="AC880" s="530"/>
      <c r="AD880" s="530"/>
    </row>
    <row r="881" spans="1:30" ht="46.5">
      <c r="A881" s="536" t="s">
        <v>1014</v>
      </c>
      <c r="B881" s="536" t="s">
        <v>1015</v>
      </c>
      <c r="C881" s="171" t="s">
        <v>988</v>
      </c>
      <c r="D881" s="171">
        <v>536009830</v>
      </c>
      <c r="E881" s="171">
        <v>52801001</v>
      </c>
      <c r="F881" s="537">
        <v>14</v>
      </c>
      <c r="G881" s="540">
        <v>0</v>
      </c>
      <c r="H881" s="171">
        <v>2</v>
      </c>
      <c r="I881" s="540">
        <v>0</v>
      </c>
      <c r="J881" s="171">
        <v>12</v>
      </c>
      <c r="K881" s="537">
        <v>15</v>
      </c>
      <c r="L881" s="540">
        <v>0</v>
      </c>
      <c r="M881" s="171">
        <v>2</v>
      </c>
      <c r="N881" s="540">
        <v>0</v>
      </c>
      <c r="O881" s="171">
        <v>13</v>
      </c>
      <c r="R881" s="538"/>
      <c r="S881" s="541"/>
      <c r="T881" s="539"/>
      <c r="U881" s="541"/>
      <c r="V881" s="539"/>
      <c r="W881" s="530"/>
      <c r="X881" s="530"/>
      <c r="Y881" s="530"/>
      <c r="Z881" s="530"/>
      <c r="AA881" s="530"/>
      <c r="AB881" s="530"/>
      <c r="AC881" s="530"/>
      <c r="AD881" s="530"/>
    </row>
    <row r="882" spans="1:30" ht="78">
      <c r="A882" s="536" t="s">
        <v>1016</v>
      </c>
      <c r="B882" s="536" t="s">
        <v>2170</v>
      </c>
      <c r="C882" s="171" t="s">
        <v>988</v>
      </c>
      <c r="D882" s="171">
        <v>2614021655</v>
      </c>
      <c r="E882" s="171">
        <v>261401001</v>
      </c>
      <c r="F882" s="537">
        <v>19</v>
      </c>
      <c r="G882" s="540">
        <v>0</v>
      </c>
      <c r="H882" s="171">
        <v>4</v>
      </c>
      <c r="I882" s="540">
        <v>0</v>
      </c>
      <c r="J882" s="171">
        <v>15</v>
      </c>
      <c r="K882" s="537">
        <v>27</v>
      </c>
      <c r="L882" s="540">
        <v>0</v>
      </c>
      <c r="M882" s="171">
        <v>4</v>
      </c>
      <c r="N882" s="540">
        <v>5</v>
      </c>
      <c r="O882" s="171">
        <v>18</v>
      </c>
      <c r="R882" s="538"/>
      <c r="S882" s="541"/>
      <c r="T882" s="539"/>
      <c r="U882" s="541"/>
      <c r="V882" s="539"/>
      <c r="W882" s="530"/>
      <c r="X882" s="530"/>
      <c r="Y882" s="530"/>
      <c r="Z882" s="530"/>
      <c r="AA882" s="530"/>
      <c r="AB882" s="530"/>
      <c r="AC882" s="530"/>
      <c r="AD882" s="530"/>
    </row>
    <row r="883" spans="1:30" ht="39">
      <c r="A883" s="544" t="s">
        <v>2171</v>
      </c>
      <c r="B883" s="544" t="s">
        <v>2172</v>
      </c>
      <c r="C883" s="171" t="s">
        <v>960</v>
      </c>
      <c r="D883" s="171">
        <v>573000071</v>
      </c>
      <c r="E883" s="171">
        <v>57301001</v>
      </c>
      <c r="F883" s="537">
        <v>7</v>
      </c>
      <c r="G883" s="540">
        <v>0</v>
      </c>
      <c r="H883" s="171">
        <v>1</v>
      </c>
      <c r="I883" s="540">
        <v>0</v>
      </c>
      <c r="J883" s="171">
        <v>6</v>
      </c>
      <c r="K883" s="537">
        <v>20</v>
      </c>
      <c r="L883" s="540">
        <v>0</v>
      </c>
      <c r="M883" s="171">
        <v>3</v>
      </c>
      <c r="N883" s="540">
        <v>0</v>
      </c>
      <c r="O883" s="171">
        <v>17</v>
      </c>
      <c r="R883" s="538"/>
      <c r="S883" s="541"/>
      <c r="T883" s="539"/>
      <c r="U883" s="541"/>
      <c r="V883" s="539"/>
      <c r="W883" s="530"/>
      <c r="X883" s="530"/>
      <c r="Y883" s="530"/>
      <c r="Z883" s="530"/>
      <c r="AA883" s="530"/>
      <c r="AB883" s="530"/>
      <c r="AC883" s="530"/>
      <c r="AD883" s="530"/>
    </row>
    <row r="884" spans="1:30" ht="30.75">
      <c r="A884" s="536" t="s">
        <v>2173</v>
      </c>
      <c r="B884" s="536" t="s">
        <v>2174</v>
      </c>
      <c r="C884" s="171" t="s">
        <v>960</v>
      </c>
      <c r="D884" s="171">
        <v>517004241</v>
      </c>
      <c r="E884" s="171">
        <v>51701001</v>
      </c>
      <c r="F884" s="537">
        <v>40</v>
      </c>
      <c r="G884" s="540">
        <v>0</v>
      </c>
      <c r="H884" s="171">
        <v>7</v>
      </c>
      <c r="I884" s="540">
        <v>3</v>
      </c>
      <c r="J884" s="171">
        <v>30</v>
      </c>
      <c r="K884" s="537">
        <v>45</v>
      </c>
      <c r="L884" s="540">
        <v>0</v>
      </c>
      <c r="M884" s="171">
        <v>7</v>
      </c>
      <c r="N884" s="540">
        <v>5</v>
      </c>
      <c r="O884" s="171">
        <v>33</v>
      </c>
      <c r="R884" s="538"/>
      <c r="S884" s="541"/>
      <c r="T884" s="539"/>
      <c r="U884" s="541"/>
      <c r="V884" s="539"/>
      <c r="W884" s="530"/>
      <c r="X884" s="530"/>
      <c r="Y884" s="530"/>
      <c r="Z884" s="530"/>
      <c r="AA884" s="530"/>
      <c r="AB884" s="530"/>
      <c r="AC884" s="530"/>
      <c r="AD884" s="530"/>
    </row>
    <row r="885" spans="1:30" ht="46.5">
      <c r="A885" s="536" t="s">
        <v>2175</v>
      </c>
      <c r="B885" s="536" t="s">
        <v>2176</v>
      </c>
      <c r="C885" s="171" t="s">
        <v>960</v>
      </c>
      <c r="D885" s="171">
        <v>562043757</v>
      </c>
      <c r="E885" s="171">
        <v>57201001</v>
      </c>
      <c r="F885" s="537">
        <v>6</v>
      </c>
      <c r="G885" s="540">
        <v>0</v>
      </c>
      <c r="H885" s="171">
        <v>1</v>
      </c>
      <c r="I885" s="540">
        <v>0</v>
      </c>
      <c r="J885" s="171">
        <v>5</v>
      </c>
      <c r="K885" s="537">
        <v>13</v>
      </c>
      <c r="L885" s="540">
        <v>0</v>
      </c>
      <c r="M885" s="171">
        <v>2</v>
      </c>
      <c r="N885" s="540">
        <v>0</v>
      </c>
      <c r="O885" s="171">
        <v>10</v>
      </c>
      <c r="R885" s="538"/>
      <c r="S885" s="541"/>
      <c r="T885" s="539"/>
      <c r="U885" s="541"/>
      <c r="V885" s="539"/>
      <c r="W885" s="530"/>
      <c r="X885" s="530"/>
      <c r="Y885" s="530"/>
      <c r="Z885" s="530"/>
      <c r="AA885" s="530"/>
      <c r="AB885" s="530"/>
      <c r="AC885" s="530"/>
      <c r="AD885" s="530"/>
    </row>
    <row r="886" spans="1:30" ht="26.25">
      <c r="A886" s="317" t="s">
        <v>2177</v>
      </c>
      <c r="B886" s="545" t="s">
        <v>2178</v>
      </c>
      <c r="C886" s="540" t="s">
        <v>960</v>
      </c>
      <c r="D886" s="546">
        <v>536014630</v>
      </c>
      <c r="E886" s="540">
        <v>53601001</v>
      </c>
      <c r="F886" s="537">
        <f>H886+I886+J886</f>
        <v>4</v>
      </c>
      <c r="G886" s="540">
        <v>0</v>
      </c>
      <c r="H886" s="540">
        <v>0</v>
      </c>
      <c r="I886" s="540">
        <v>1</v>
      </c>
      <c r="J886" s="540">
        <v>3</v>
      </c>
      <c r="K886" s="537">
        <v>10</v>
      </c>
      <c r="L886" s="540">
        <v>0</v>
      </c>
      <c r="M886" s="540">
        <v>1</v>
      </c>
      <c r="N886" s="540">
        <v>0</v>
      </c>
      <c r="O886" s="540">
        <v>9</v>
      </c>
      <c r="R886" s="538"/>
      <c r="S886" s="541"/>
      <c r="T886" s="541"/>
      <c r="U886" s="541"/>
      <c r="V886" s="541"/>
      <c r="W886" s="530"/>
      <c r="X886" s="530"/>
      <c r="Y886" s="530"/>
      <c r="Z886" s="530"/>
      <c r="AA886" s="530"/>
      <c r="AB886" s="530"/>
      <c r="AC886" s="530"/>
      <c r="AD886" s="530"/>
    </row>
    <row r="887" spans="1:30" ht="26.25">
      <c r="A887" s="317" t="s">
        <v>2179</v>
      </c>
      <c r="B887" s="545" t="s">
        <v>2180</v>
      </c>
      <c r="C887" s="540" t="s">
        <v>960</v>
      </c>
      <c r="D887" s="547">
        <v>536009686</v>
      </c>
      <c r="E887" s="540">
        <v>53601001</v>
      </c>
      <c r="F887" s="537">
        <v>11</v>
      </c>
      <c r="G887" s="540">
        <v>0</v>
      </c>
      <c r="H887" s="540">
        <v>2</v>
      </c>
      <c r="I887" s="540">
        <v>0</v>
      </c>
      <c r="J887" s="540">
        <v>9</v>
      </c>
      <c r="K887" s="537">
        <v>14</v>
      </c>
      <c r="L887" s="540">
        <v>0</v>
      </c>
      <c r="M887" s="540">
        <v>2</v>
      </c>
      <c r="N887" s="540">
        <v>0</v>
      </c>
      <c r="O887" s="540">
        <v>12</v>
      </c>
      <c r="R887" s="538"/>
      <c r="S887" s="541"/>
      <c r="T887" s="541"/>
      <c r="U887" s="541"/>
      <c r="V887" s="541"/>
      <c r="W887" s="530"/>
      <c r="X887" s="530"/>
      <c r="Y887" s="530"/>
      <c r="Z887" s="530"/>
      <c r="AA887" s="530"/>
      <c r="AB887" s="530"/>
      <c r="AC887" s="530"/>
      <c r="AD887" s="530"/>
    </row>
    <row r="888" spans="1:30" ht="26.25">
      <c r="A888" s="317" t="s">
        <v>2181</v>
      </c>
      <c r="B888" s="545" t="s">
        <v>2182</v>
      </c>
      <c r="C888" s="540" t="s">
        <v>960</v>
      </c>
      <c r="D888" s="540">
        <v>550003492</v>
      </c>
      <c r="E888" s="540">
        <v>55001001</v>
      </c>
      <c r="F888" s="537">
        <v>11</v>
      </c>
      <c r="G888" s="540">
        <v>0</v>
      </c>
      <c r="H888" s="540">
        <v>3</v>
      </c>
      <c r="I888" s="540">
        <v>0</v>
      </c>
      <c r="J888" s="540">
        <v>8</v>
      </c>
      <c r="K888" s="537">
        <v>0</v>
      </c>
      <c r="L888" s="540">
        <v>0</v>
      </c>
      <c r="M888" s="540">
        <v>0</v>
      </c>
      <c r="N888" s="540">
        <v>0</v>
      </c>
      <c r="O888" s="540">
        <v>0</v>
      </c>
      <c r="R888" s="538"/>
      <c r="S888" s="541"/>
      <c r="T888" s="541"/>
      <c r="U888" s="541"/>
      <c r="V888" s="541"/>
      <c r="W888" s="530"/>
      <c r="X888" s="530"/>
      <c r="Y888" s="530"/>
      <c r="Z888" s="530"/>
      <c r="AA888" s="530"/>
      <c r="AB888" s="530"/>
      <c r="AC888" s="530"/>
      <c r="AD888" s="530"/>
    </row>
    <row r="889" spans="1:30" ht="13.5" thickBot="1">
      <c r="A889" s="548" t="s">
        <v>1022</v>
      </c>
      <c r="B889" s="549"/>
      <c r="C889" s="549"/>
      <c r="D889" s="549"/>
      <c r="E889" s="550"/>
      <c r="F889" s="551">
        <f>SUM(F867:F888)</f>
        <v>355</v>
      </c>
      <c r="G889" s="552">
        <f aca="true" t="shared" si="18" ref="G889:O889">SUM(G867:G888)</f>
        <v>0</v>
      </c>
      <c r="H889" s="552">
        <f t="shared" si="18"/>
        <v>61</v>
      </c>
      <c r="I889" s="552">
        <f t="shared" si="18"/>
        <v>12</v>
      </c>
      <c r="J889" s="552">
        <f t="shared" si="18"/>
        <v>284</v>
      </c>
      <c r="K889" s="551">
        <f t="shared" si="18"/>
        <v>608</v>
      </c>
      <c r="L889" s="552">
        <f t="shared" si="18"/>
        <v>0</v>
      </c>
      <c r="M889" s="552">
        <f t="shared" si="18"/>
        <v>111</v>
      </c>
      <c r="N889" s="552">
        <f t="shared" si="18"/>
        <v>91</v>
      </c>
      <c r="O889" s="552">
        <f t="shared" si="18"/>
        <v>405</v>
      </c>
      <c r="R889" s="530"/>
      <c r="S889" s="530"/>
      <c r="T889" s="530"/>
      <c r="U889" s="530"/>
      <c r="V889" s="530"/>
      <c r="W889" s="530"/>
      <c r="X889" s="530"/>
      <c r="Y889" s="530"/>
      <c r="Z889" s="530"/>
      <c r="AA889" s="530"/>
      <c r="AB889" s="530"/>
      <c r="AC889" s="530"/>
      <c r="AD889" s="530"/>
    </row>
    <row r="890" spans="1:30" ht="14.25" thickBot="1">
      <c r="A890" s="553" t="s">
        <v>1498</v>
      </c>
      <c r="B890" s="554"/>
      <c r="C890" s="554"/>
      <c r="D890" s="554"/>
      <c r="E890" s="555"/>
      <c r="F890" s="556">
        <f aca="true" t="shared" si="19" ref="F890:O890">F265+F333+F459+F506+F542+F556+F558+F623+F644+F724+F744+F845+F889</f>
        <v>10063.1</v>
      </c>
      <c r="G890" s="557">
        <f>G265+G333+G459+G506+G542+G556+G558+G623+G644+G724+G744+G845+G889</f>
        <v>78</v>
      </c>
      <c r="H890" s="557">
        <f t="shared" si="19"/>
        <v>1692.1</v>
      </c>
      <c r="I890" s="557">
        <f t="shared" si="19"/>
        <v>6000</v>
      </c>
      <c r="J890" s="557">
        <f t="shared" si="19"/>
        <v>2373</v>
      </c>
      <c r="K890" s="556">
        <f t="shared" si="19"/>
        <v>10726.1</v>
      </c>
      <c r="L890" s="557">
        <f t="shared" si="19"/>
        <v>122</v>
      </c>
      <c r="M890" s="557">
        <f t="shared" si="19"/>
        <v>999.0999999999999</v>
      </c>
      <c r="N890" s="557">
        <f t="shared" si="19"/>
        <v>6286</v>
      </c>
      <c r="O890" s="557">
        <f t="shared" si="19"/>
        <v>3440</v>
      </c>
      <c r="R890" s="530"/>
      <c r="S890" s="530"/>
      <c r="T890" s="530"/>
      <c r="U890" s="530"/>
      <c r="V890" s="530"/>
      <c r="W890" s="530"/>
      <c r="X890" s="530"/>
      <c r="Y890" s="530"/>
      <c r="Z890" s="530"/>
      <c r="AA890" s="530"/>
      <c r="AB890" s="530"/>
      <c r="AC890" s="530"/>
      <c r="AD890" s="530"/>
    </row>
    <row r="891" spans="18:30" ht="12.75">
      <c r="R891" s="530"/>
      <c r="S891" s="530"/>
      <c r="T891" s="530"/>
      <c r="U891" s="530"/>
      <c r="V891" s="530"/>
      <c r="W891" s="530"/>
      <c r="X891" s="530"/>
      <c r="Y891" s="530"/>
      <c r="Z891" s="530"/>
      <c r="AA891" s="530"/>
      <c r="AB891" s="530"/>
      <c r="AC891" s="530"/>
      <c r="AD891" s="530"/>
    </row>
    <row r="892" spans="18:30" ht="12.75">
      <c r="R892" s="530"/>
      <c r="S892" s="530"/>
      <c r="T892" s="530"/>
      <c r="U892" s="530"/>
      <c r="V892" s="530"/>
      <c r="W892" s="530"/>
      <c r="X892" s="530"/>
      <c r="Y892" s="530"/>
      <c r="Z892" s="530"/>
      <c r="AA892" s="530"/>
      <c r="AB892" s="530"/>
      <c r="AC892" s="530"/>
      <c r="AD892" s="530"/>
    </row>
    <row r="893" spans="18:30" ht="12.75">
      <c r="R893" s="530"/>
      <c r="S893" s="530"/>
      <c r="T893" s="530"/>
      <c r="U893" s="530"/>
      <c r="V893" s="530"/>
      <c r="W893" s="530"/>
      <c r="X893" s="530"/>
      <c r="Y893" s="530"/>
      <c r="Z893" s="530"/>
      <c r="AA893" s="530"/>
      <c r="AB893" s="530"/>
      <c r="AC893" s="530"/>
      <c r="AD893" s="530"/>
    </row>
  </sheetData>
  <sheetProtection/>
  <mergeCells count="15">
    <mergeCell ref="D5:D7"/>
    <mergeCell ref="E5:E7"/>
    <mergeCell ref="F5:J5"/>
    <mergeCell ref="K5:O5"/>
    <mergeCell ref="F6:F7"/>
    <mergeCell ref="G6:G7"/>
    <mergeCell ref="H6:J6"/>
    <mergeCell ref="K6:K7"/>
    <mergeCell ref="L6:L7"/>
    <mergeCell ref="M6:O6"/>
    <mergeCell ref="M1:O1"/>
    <mergeCell ref="A2:O2"/>
    <mergeCell ref="A5:A7"/>
    <mergeCell ref="B5:B7"/>
    <mergeCell ref="C5:C7"/>
  </mergeCells>
  <printOptions/>
  <pageMargins left="0.7086614173228347" right="0.7086614173228347" top="0.7480314960629921" bottom="0.7480314960629921" header="0.31496062992125984" footer="0.31496062992125984"/>
  <pageSetup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dimension ref="A1:S65087"/>
  <sheetViews>
    <sheetView view="pageBreakPreview" zoomScale="60" zoomScalePageLayoutView="0" workbookViewId="0" topLeftCell="A1">
      <selection activeCell="G7" sqref="G7"/>
    </sheetView>
  </sheetViews>
  <sheetFormatPr defaultColWidth="9.33203125" defaultRowHeight="12.75"/>
  <cols>
    <col min="1" max="1" width="6.33203125" style="39" customWidth="1"/>
    <col min="2" max="2" width="22" style="105" customWidth="1"/>
    <col min="3" max="3" width="47.16015625" style="105" customWidth="1"/>
    <col min="4" max="4" width="15.83203125" style="106" bestFit="1" customWidth="1"/>
    <col min="5" max="5" width="15.16015625" style="106" customWidth="1"/>
    <col min="6" max="6" width="14.5" style="106" customWidth="1"/>
    <col min="7" max="7" width="10.16015625" style="106" customWidth="1"/>
    <col min="8" max="8" width="14.66015625" style="106" customWidth="1"/>
    <col min="9" max="9" width="14.33203125" style="107" customWidth="1"/>
    <col min="10" max="10" width="15.83203125" style="108" bestFit="1" customWidth="1"/>
    <col min="11" max="11" width="13.16015625" style="108" customWidth="1"/>
    <col min="12" max="12" width="13.83203125" style="108" customWidth="1"/>
    <col min="13" max="13" width="10" style="108" bestFit="1" customWidth="1"/>
    <col min="14" max="14" width="14.33203125" style="108" bestFit="1" customWidth="1"/>
    <col min="15" max="15" width="15.83203125" style="108" bestFit="1" customWidth="1"/>
    <col min="16" max="16" width="13.83203125" style="108" customWidth="1"/>
    <col min="17" max="17" width="15.33203125" style="108" customWidth="1"/>
    <col min="18" max="18" width="9.33203125" style="108" customWidth="1"/>
    <col min="19" max="19" width="14.33203125" style="108" bestFit="1" customWidth="1"/>
    <col min="20" max="20" width="12.16015625" style="39" customWidth="1"/>
    <col min="21" max="16384" width="9.33203125" style="39" customWidth="1"/>
  </cols>
  <sheetData>
    <row r="1" spans="1:19" ht="51" customHeight="1">
      <c r="A1" s="823" t="s">
        <v>2217</v>
      </c>
      <c r="B1" s="823"/>
      <c r="C1" s="823"/>
      <c r="D1" s="823"/>
      <c r="E1" s="823"/>
      <c r="F1" s="823"/>
      <c r="G1" s="823"/>
      <c r="H1" s="823"/>
      <c r="I1" s="823"/>
      <c r="J1" s="823"/>
      <c r="K1" s="823"/>
      <c r="L1" s="823"/>
      <c r="M1" s="823"/>
      <c r="N1" s="823"/>
      <c r="O1" s="823"/>
      <c r="P1" s="823"/>
      <c r="Q1" s="823"/>
      <c r="R1" s="823"/>
      <c r="S1" s="824"/>
    </row>
    <row r="2" spans="1:19" s="96" customFormat="1" ht="67.5" customHeight="1">
      <c r="A2" s="825" t="s">
        <v>7</v>
      </c>
      <c r="B2" s="828" t="s">
        <v>8</v>
      </c>
      <c r="C2" s="828"/>
      <c r="D2" s="820" t="s">
        <v>530</v>
      </c>
      <c r="E2" s="821"/>
      <c r="F2" s="821"/>
      <c r="G2" s="821"/>
      <c r="H2" s="822"/>
      <c r="I2" s="831" t="s">
        <v>531</v>
      </c>
      <c r="J2" s="820" t="s">
        <v>532</v>
      </c>
      <c r="K2" s="821"/>
      <c r="L2" s="821"/>
      <c r="M2" s="821"/>
      <c r="N2" s="822"/>
      <c r="O2" s="820" t="s">
        <v>11</v>
      </c>
      <c r="P2" s="821"/>
      <c r="Q2" s="821"/>
      <c r="R2" s="821"/>
      <c r="S2" s="822"/>
    </row>
    <row r="3" spans="1:19" s="96" customFormat="1" ht="24" customHeight="1">
      <c r="A3" s="826"/>
      <c r="B3" s="829"/>
      <c r="C3" s="829"/>
      <c r="D3" s="818" t="s">
        <v>0</v>
      </c>
      <c r="E3" s="820" t="s">
        <v>533</v>
      </c>
      <c r="F3" s="821"/>
      <c r="G3" s="821"/>
      <c r="H3" s="822"/>
      <c r="I3" s="832"/>
      <c r="J3" s="818" t="s">
        <v>0</v>
      </c>
      <c r="K3" s="820" t="s">
        <v>1</v>
      </c>
      <c r="L3" s="821"/>
      <c r="M3" s="821"/>
      <c r="N3" s="822"/>
      <c r="O3" s="818" t="s">
        <v>0</v>
      </c>
      <c r="P3" s="820" t="s">
        <v>1</v>
      </c>
      <c r="Q3" s="821"/>
      <c r="R3" s="821"/>
      <c r="S3" s="822"/>
    </row>
    <row r="4" spans="1:19" s="96" customFormat="1" ht="66" customHeight="1">
      <c r="A4" s="827"/>
      <c r="B4" s="830"/>
      <c r="C4" s="830"/>
      <c r="D4" s="819"/>
      <c r="E4" s="97" t="s">
        <v>2</v>
      </c>
      <c r="F4" s="97" t="s">
        <v>534</v>
      </c>
      <c r="G4" s="97" t="s">
        <v>535</v>
      </c>
      <c r="H4" s="97" t="s">
        <v>536</v>
      </c>
      <c r="I4" s="833"/>
      <c r="J4" s="819"/>
      <c r="K4" s="97" t="s">
        <v>2</v>
      </c>
      <c r="L4" s="97" t="s">
        <v>534</v>
      </c>
      <c r="M4" s="97" t="s">
        <v>535</v>
      </c>
      <c r="N4" s="97" t="s">
        <v>536</v>
      </c>
      <c r="O4" s="819"/>
      <c r="P4" s="97" t="s">
        <v>2</v>
      </c>
      <c r="Q4" s="97" t="s">
        <v>534</v>
      </c>
      <c r="R4" s="97" t="s">
        <v>535</v>
      </c>
      <c r="S4" s="97" t="s">
        <v>536</v>
      </c>
    </row>
    <row r="5" spans="1:19" s="98" customFormat="1" ht="59.25" customHeight="1">
      <c r="A5" s="700">
        <v>1</v>
      </c>
      <c r="B5" s="700" t="s">
        <v>537</v>
      </c>
      <c r="C5" s="700" t="s">
        <v>480</v>
      </c>
      <c r="D5" s="715">
        <f>E5+F5+G5+H5</f>
        <v>9633.98873</v>
      </c>
      <c r="E5" s="716">
        <f>E6+E43+E48+E54+E59+E71+E82+E93+E106</f>
        <v>2493.4926</v>
      </c>
      <c r="F5" s="717">
        <f>F6+F43+F48+F54+F59+F71+F82+F93+F106</f>
        <v>1252.3957300000002</v>
      </c>
      <c r="G5" s="717">
        <f>G6+G43+G48+G54+G59+G71+G82+G93+G106</f>
        <v>0</v>
      </c>
      <c r="H5" s="718">
        <f>H6+H43+H48+H54+H59+H71+H82+H93+H106</f>
        <v>5888.100399999999</v>
      </c>
      <c r="I5" s="719">
        <f>I6+I43+I48+I54+I59+I71+I82+I93+I106</f>
        <v>4369.116828</v>
      </c>
      <c r="J5" s="720">
        <f>K5+L5+M5+N5</f>
        <v>10321.148598</v>
      </c>
      <c r="K5" s="716">
        <f>K6+K43+K48+K54+K59+K71+K82+K93+K106</f>
        <v>2493.4926000000005</v>
      </c>
      <c r="L5" s="716">
        <f>L6+L43+L48+L54+L59+L71+L82+L93+L106</f>
        <v>1875.6263979999997</v>
      </c>
      <c r="M5" s="716">
        <f>M6+M43+M48+M54+M59+M71+M82+M93+M106</f>
        <v>0</v>
      </c>
      <c r="N5" s="716">
        <f>N6+N43+N48+N54+N59+N71+N82+N93+N106</f>
        <v>5952.029600000001</v>
      </c>
      <c r="O5" s="720">
        <f>P5+Q5+R5+S5</f>
        <v>10288.773757</v>
      </c>
      <c r="P5" s="716">
        <f>P6+P43+P48+P54+P59+P71+P82+P93+P106</f>
        <v>2493.4925500000004</v>
      </c>
      <c r="Q5" s="716">
        <f>Q6+Q43+Q48+Q54+Q59+Q71+Q82+Q93+Q106</f>
        <v>1843.251607</v>
      </c>
      <c r="R5" s="716">
        <f>R6+R43+R48+R54+R59+R71+R82+R93+R106</f>
        <v>0</v>
      </c>
      <c r="S5" s="716">
        <f>S6+S43+S48+S54+S59+S71+S82+S93+S106</f>
        <v>5952.029600000001</v>
      </c>
    </row>
    <row r="6" spans="1:19" s="99" customFormat="1" ht="39.75" customHeight="1">
      <c r="A6" s="705">
        <v>2</v>
      </c>
      <c r="B6" s="705" t="s">
        <v>538</v>
      </c>
      <c r="C6" s="705" t="s">
        <v>300</v>
      </c>
      <c r="D6" s="715">
        <f aca="true" t="shared" si="0" ref="D6:D69">E6+F6+G6+H6</f>
        <v>7949.8153</v>
      </c>
      <c r="E6" s="721">
        <f>E7+E17+E25+E32+E34+E35+E40</f>
        <v>2107.8892</v>
      </c>
      <c r="F6" s="721">
        <f>F7+F17+F25+F32+F34+F35+F40</f>
        <v>132.1156</v>
      </c>
      <c r="G6" s="721">
        <f>G7+G17+G25+G32+G34+G35+G40</f>
        <v>0</v>
      </c>
      <c r="H6" s="721">
        <f>H7+H17+H25+H32+H34+H35+H40</f>
        <v>5709.8105</v>
      </c>
      <c r="I6" s="722">
        <f>I7+I17+I25+I32+I34+I35+I40</f>
        <v>2238.9315</v>
      </c>
      <c r="J6" s="720">
        <f aca="true" t="shared" si="1" ref="J6:J69">K6+L6+M6+N6</f>
        <v>7947.67266</v>
      </c>
      <c r="K6" s="723">
        <f>K7+K17+K25+K32+K34+K35+K40</f>
        <v>2107.8892000000005</v>
      </c>
      <c r="L6" s="723">
        <f>L7+L17+L25+L32+L34+L35+L40</f>
        <v>131.04425999999998</v>
      </c>
      <c r="M6" s="723">
        <f>M7+M17+M25+M32+M34+M35+M40</f>
        <v>0</v>
      </c>
      <c r="N6" s="723">
        <f>N7+N17+N25+N32+N34+N35+N40</f>
        <v>5708.7392</v>
      </c>
      <c r="O6" s="720">
        <f aca="true" t="shared" si="2" ref="O6:O69">P6+Q6+R6+S6</f>
        <v>7947.672560000001</v>
      </c>
      <c r="P6" s="723">
        <f>P7+P17+P25+P32+P34+P35+P40</f>
        <v>2107.8891500000004</v>
      </c>
      <c r="Q6" s="723">
        <f>Q7+Q17+Q25+Q32+Q34+Q35+Q40</f>
        <v>131.04421</v>
      </c>
      <c r="R6" s="723">
        <f>R7+R17+R25+R32+R34+R35+R40</f>
        <v>0</v>
      </c>
      <c r="S6" s="723">
        <f>S7+S17+S25+S32+S34+S35+S40</f>
        <v>5708.7392</v>
      </c>
    </row>
    <row r="7" spans="1:19" s="100" customFormat="1" ht="51" customHeight="1">
      <c r="A7" s="703">
        <v>27</v>
      </c>
      <c r="B7" s="703" t="s">
        <v>301</v>
      </c>
      <c r="C7" s="703" t="s">
        <v>539</v>
      </c>
      <c r="D7" s="715">
        <f t="shared" si="0"/>
        <v>4479.8197</v>
      </c>
      <c r="E7" s="724">
        <f>E8+E9+E10+E11+E12+E13+E14+E15+E16</f>
        <v>965.992</v>
      </c>
      <c r="F7" s="725">
        <f>F8+F9+F10+F11+F12+F13+F14+F15+F16</f>
        <v>50.8417</v>
      </c>
      <c r="G7" s="724">
        <f>G8+G9+G10+G11+G12+G13+G14+G15+G16</f>
        <v>0</v>
      </c>
      <c r="H7" s="724">
        <f>H8+H9+H10+H11+H12+H13+H14+H15+H16</f>
        <v>3462.986</v>
      </c>
      <c r="I7" s="726">
        <f>I8+I9+I10+I11+I12+I13+I14+I15+I16</f>
        <v>1016.8327</v>
      </c>
      <c r="J7" s="720">
        <f t="shared" si="1"/>
        <v>4479.8197</v>
      </c>
      <c r="K7" s="725">
        <f>K8+K9+K10+K11+K12+K13+K14+K15+K16</f>
        <v>965.9920000000001</v>
      </c>
      <c r="L7" s="725">
        <f>L8+L9+L10+L11+L12+L13+L14+L15+L16</f>
        <v>50.841699999999996</v>
      </c>
      <c r="M7" s="725">
        <f>M8+M9+M10+M11+M12+M13+M14+M15+M16</f>
        <v>0</v>
      </c>
      <c r="N7" s="725">
        <f>N8+N9+N10+N11+N12+N13+N14+N15+N16</f>
        <v>3462.986</v>
      </c>
      <c r="O7" s="720">
        <f t="shared" si="2"/>
        <v>4479.8196</v>
      </c>
      <c r="P7" s="725">
        <f>P8+P9+P10+P11+P12+P13+P14+P15+P16</f>
        <v>965.99195</v>
      </c>
      <c r="Q7" s="725">
        <f>Q8+Q9+Q10+Q11+Q12+Q13+Q14+Q15+Q16</f>
        <v>50.841649999999994</v>
      </c>
      <c r="R7" s="725">
        <f>R8+R9+R10+R11+R12+R13+R14+R15+R16</f>
        <v>0</v>
      </c>
      <c r="S7" s="725">
        <f>S8+S9+S10+S11+S12+S13+S14+S15+S16</f>
        <v>3462.986</v>
      </c>
    </row>
    <row r="8" spans="1:19" ht="42" customHeight="1">
      <c r="A8" s="701">
        <v>28</v>
      </c>
      <c r="B8" s="701"/>
      <c r="C8" s="701" t="s">
        <v>540</v>
      </c>
      <c r="D8" s="715">
        <f t="shared" si="0"/>
        <v>530.5265999999999</v>
      </c>
      <c r="E8" s="724">
        <v>126</v>
      </c>
      <c r="F8" s="725">
        <v>6.6316</v>
      </c>
      <c r="G8" s="724">
        <v>0</v>
      </c>
      <c r="H8" s="724">
        <v>397.895</v>
      </c>
      <c r="I8" s="726">
        <v>95.6316</v>
      </c>
      <c r="J8" s="720">
        <f t="shared" si="1"/>
        <v>493.5266</v>
      </c>
      <c r="K8" s="727">
        <v>90.85</v>
      </c>
      <c r="L8" s="727">
        <v>4.7816</v>
      </c>
      <c r="M8" s="727">
        <v>0</v>
      </c>
      <c r="N8" s="101">
        <v>397.895</v>
      </c>
      <c r="O8" s="720">
        <f t="shared" si="2"/>
        <v>493.5266</v>
      </c>
      <c r="P8" s="727">
        <v>90.85</v>
      </c>
      <c r="Q8" s="727">
        <v>4.7816</v>
      </c>
      <c r="R8" s="727">
        <v>0</v>
      </c>
      <c r="S8" s="101">
        <v>397.895</v>
      </c>
    </row>
    <row r="9" spans="1:19" ht="51.75" customHeight="1">
      <c r="A9" s="701">
        <v>29</v>
      </c>
      <c r="B9" s="701"/>
      <c r="C9" s="701" t="s">
        <v>541</v>
      </c>
      <c r="D9" s="715">
        <f t="shared" si="0"/>
        <v>431.1568</v>
      </c>
      <c r="E9" s="724">
        <v>128</v>
      </c>
      <c r="F9" s="725">
        <v>6.7368</v>
      </c>
      <c r="G9" s="724">
        <v>0</v>
      </c>
      <c r="H9" s="724">
        <v>296.42</v>
      </c>
      <c r="I9" s="726">
        <v>116.0258</v>
      </c>
      <c r="J9" s="720">
        <f t="shared" si="1"/>
        <v>412.44585</v>
      </c>
      <c r="K9" s="727">
        <v>110.22456</v>
      </c>
      <c r="L9" s="727">
        <v>5.80129</v>
      </c>
      <c r="M9" s="727">
        <v>0</v>
      </c>
      <c r="N9" s="101">
        <v>296.42</v>
      </c>
      <c r="O9" s="720">
        <f t="shared" si="2"/>
        <v>412.44585</v>
      </c>
      <c r="P9" s="727">
        <v>110.22456</v>
      </c>
      <c r="Q9" s="727">
        <v>5.80129</v>
      </c>
      <c r="R9" s="727">
        <v>0</v>
      </c>
      <c r="S9" s="101">
        <v>296.42</v>
      </c>
    </row>
    <row r="10" spans="1:19" ht="37.5" customHeight="1">
      <c r="A10" s="701">
        <v>30</v>
      </c>
      <c r="B10" s="701"/>
      <c r="C10" s="701" t="s">
        <v>542</v>
      </c>
      <c r="D10" s="715">
        <f t="shared" si="0"/>
        <v>40</v>
      </c>
      <c r="E10" s="724">
        <v>9.5</v>
      </c>
      <c r="F10" s="724">
        <v>0.5</v>
      </c>
      <c r="G10" s="724">
        <v>0</v>
      </c>
      <c r="H10" s="724">
        <v>30</v>
      </c>
      <c r="I10" s="726">
        <v>10</v>
      </c>
      <c r="J10" s="720">
        <f t="shared" si="1"/>
        <v>40</v>
      </c>
      <c r="K10" s="727">
        <v>9.5</v>
      </c>
      <c r="L10" s="727">
        <v>0.5</v>
      </c>
      <c r="M10" s="727">
        <v>0</v>
      </c>
      <c r="N10" s="101">
        <v>30</v>
      </c>
      <c r="O10" s="720">
        <f t="shared" si="2"/>
        <v>40</v>
      </c>
      <c r="P10" s="727">
        <v>9.5</v>
      </c>
      <c r="Q10" s="727">
        <v>0.5</v>
      </c>
      <c r="R10" s="727">
        <v>0</v>
      </c>
      <c r="S10" s="101">
        <v>30</v>
      </c>
    </row>
    <row r="11" spans="1:19" ht="35.25" customHeight="1">
      <c r="A11" s="701">
        <v>31</v>
      </c>
      <c r="B11" s="701"/>
      <c r="C11" s="701" t="s">
        <v>543</v>
      </c>
      <c r="D11" s="715">
        <f t="shared" si="0"/>
        <v>44.2</v>
      </c>
      <c r="E11" s="724">
        <v>16.15</v>
      </c>
      <c r="F11" s="724">
        <v>0.85</v>
      </c>
      <c r="G11" s="724">
        <v>0</v>
      </c>
      <c r="H11" s="724">
        <v>27.2</v>
      </c>
      <c r="I11" s="726">
        <v>22.5809</v>
      </c>
      <c r="J11" s="720">
        <f t="shared" si="1"/>
        <v>49.781</v>
      </c>
      <c r="K11" s="727">
        <v>21.45195</v>
      </c>
      <c r="L11" s="727">
        <v>1.12905</v>
      </c>
      <c r="M11" s="727">
        <v>0</v>
      </c>
      <c r="N11" s="101">
        <v>27.2</v>
      </c>
      <c r="O11" s="720">
        <f t="shared" si="2"/>
        <v>49.7809</v>
      </c>
      <c r="P11" s="727">
        <v>21.4519</v>
      </c>
      <c r="Q11" s="727">
        <v>1.129</v>
      </c>
      <c r="R11" s="727">
        <v>0</v>
      </c>
      <c r="S11" s="101">
        <v>27.2</v>
      </c>
    </row>
    <row r="12" spans="1:19" ht="30" customHeight="1">
      <c r="A12" s="701">
        <v>32</v>
      </c>
      <c r="B12" s="701"/>
      <c r="C12" s="701" t="s">
        <v>544</v>
      </c>
      <c r="D12" s="715">
        <f t="shared" si="0"/>
        <v>2323.1789</v>
      </c>
      <c r="E12" s="724">
        <v>326</v>
      </c>
      <c r="F12" s="724">
        <v>17.1579</v>
      </c>
      <c r="G12" s="724">
        <v>0</v>
      </c>
      <c r="H12" s="724">
        <v>1980.021</v>
      </c>
      <c r="I12" s="728">
        <v>369.8965</v>
      </c>
      <c r="J12" s="720">
        <f t="shared" si="1"/>
        <v>2349.91759</v>
      </c>
      <c r="K12" s="727">
        <v>351.40176</v>
      </c>
      <c r="L12" s="727">
        <v>18.49483</v>
      </c>
      <c r="M12" s="727">
        <v>0</v>
      </c>
      <c r="N12" s="101">
        <v>1980.021</v>
      </c>
      <c r="O12" s="720">
        <f t="shared" si="2"/>
        <v>2349.91759</v>
      </c>
      <c r="P12" s="727">
        <v>351.40176</v>
      </c>
      <c r="Q12" s="727">
        <v>18.49483</v>
      </c>
      <c r="R12" s="727">
        <v>0</v>
      </c>
      <c r="S12" s="101">
        <v>1980.021</v>
      </c>
    </row>
    <row r="13" spans="1:19" ht="39" customHeight="1">
      <c r="A13" s="701">
        <v>33</v>
      </c>
      <c r="B13" s="701"/>
      <c r="C13" s="701" t="s">
        <v>545</v>
      </c>
      <c r="D13" s="715">
        <f t="shared" si="0"/>
        <v>55</v>
      </c>
      <c r="E13" s="724">
        <v>23.75</v>
      </c>
      <c r="F13" s="724">
        <v>1.25</v>
      </c>
      <c r="G13" s="724">
        <v>0</v>
      </c>
      <c r="H13" s="724">
        <v>30</v>
      </c>
      <c r="I13" s="726">
        <v>59.3</v>
      </c>
      <c r="J13" s="715">
        <f t="shared" si="1"/>
        <v>89.3</v>
      </c>
      <c r="K13" s="102">
        <v>56.335</v>
      </c>
      <c r="L13" s="102">
        <v>2.965</v>
      </c>
      <c r="M13" s="102">
        <v>0</v>
      </c>
      <c r="N13" s="103">
        <v>30</v>
      </c>
      <c r="O13" s="715">
        <f t="shared" si="2"/>
        <v>89.3</v>
      </c>
      <c r="P13" s="102">
        <v>56.335</v>
      </c>
      <c r="Q13" s="102">
        <v>2.965</v>
      </c>
      <c r="R13" s="102">
        <v>0</v>
      </c>
      <c r="S13" s="103">
        <v>30</v>
      </c>
    </row>
    <row r="14" spans="1:19" ht="29.25" customHeight="1">
      <c r="A14" s="701">
        <v>34</v>
      </c>
      <c r="B14" s="701"/>
      <c r="C14" s="701" t="s">
        <v>546</v>
      </c>
      <c r="D14" s="715">
        <f t="shared" si="0"/>
        <v>1.65</v>
      </c>
      <c r="E14" s="724">
        <v>0.7125</v>
      </c>
      <c r="F14" s="724">
        <v>0.0375</v>
      </c>
      <c r="G14" s="724">
        <v>0</v>
      </c>
      <c r="H14" s="724">
        <v>0.9</v>
      </c>
      <c r="I14" s="726">
        <v>1.0649</v>
      </c>
      <c r="J14" s="720">
        <f t="shared" si="1"/>
        <v>1.9649999999999999</v>
      </c>
      <c r="K14" s="727">
        <v>1.01175</v>
      </c>
      <c r="L14" s="727">
        <v>0.05325</v>
      </c>
      <c r="M14" s="727">
        <v>0</v>
      </c>
      <c r="N14" s="101">
        <v>0.9</v>
      </c>
      <c r="O14" s="720">
        <f t="shared" si="2"/>
        <v>1.9649999999999999</v>
      </c>
      <c r="P14" s="727">
        <v>1.01175</v>
      </c>
      <c r="Q14" s="727">
        <v>0.05325</v>
      </c>
      <c r="R14" s="727">
        <v>0</v>
      </c>
      <c r="S14" s="101">
        <v>0.9</v>
      </c>
    </row>
    <row r="15" spans="1:19" ht="37.5" customHeight="1">
      <c r="A15" s="701">
        <v>35</v>
      </c>
      <c r="B15" s="701"/>
      <c r="C15" s="701" t="s">
        <v>547</v>
      </c>
      <c r="D15" s="715">
        <f t="shared" si="0"/>
        <v>1034.1073999999999</v>
      </c>
      <c r="E15" s="724">
        <v>326.3795</v>
      </c>
      <c r="F15" s="724">
        <v>17.1779</v>
      </c>
      <c r="G15" s="724">
        <v>0</v>
      </c>
      <c r="H15" s="724">
        <v>690.55</v>
      </c>
      <c r="I15" s="726">
        <v>339.061</v>
      </c>
      <c r="J15" s="720">
        <f t="shared" si="1"/>
        <v>1029.61167</v>
      </c>
      <c r="K15" s="727">
        <v>322.10859</v>
      </c>
      <c r="L15" s="727">
        <v>16.95308</v>
      </c>
      <c r="M15" s="727">
        <v>0</v>
      </c>
      <c r="N15" s="101">
        <v>690.55</v>
      </c>
      <c r="O15" s="720">
        <f t="shared" si="2"/>
        <v>1029.61167</v>
      </c>
      <c r="P15" s="727">
        <v>322.10859</v>
      </c>
      <c r="Q15" s="727">
        <v>16.95308</v>
      </c>
      <c r="R15" s="727">
        <v>0</v>
      </c>
      <c r="S15" s="101">
        <v>690.55</v>
      </c>
    </row>
    <row r="16" spans="1:19" ht="35.25" customHeight="1">
      <c r="A16" s="701">
        <v>36</v>
      </c>
      <c r="B16" s="701"/>
      <c r="C16" s="701" t="s">
        <v>548</v>
      </c>
      <c r="D16" s="715">
        <f t="shared" si="0"/>
        <v>20</v>
      </c>
      <c r="E16" s="724">
        <v>9.5</v>
      </c>
      <c r="F16" s="724">
        <v>0.5</v>
      </c>
      <c r="G16" s="724">
        <v>0</v>
      </c>
      <c r="H16" s="724">
        <v>10</v>
      </c>
      <c r="I16" s="726">
        <v>3.272</v>
      </c>
      <c r="J16" s="720">
        <f t="shared" si="1"/>
        <v>13.27199</v>
      </c>
      <c r="K16" s="727">
        <v>3.10839</v>
      </c>
      <c r="L16" s="727">
        <v>0.1636</v>
      </c>
      <c r="M16" s="727">
        <v>0</v>
      </c>
      <c r="N16" s="101">
        <v>10</v>
      </c>
      <c r="O16" s="720">
        <f t="shared" si="2"/>
        <v>13.27199</v>
      </c>
      <c r="P16" s="727">
        <v>3.10839</v>
      </c>
      <c r="Q16" s="727">
        <v>0.1636</v>
      </c>
      <c r="R16" s="727">
        <v>0</v>
      </c>
      <c r="S16" s="101">
        <v>10</v>
      </c>
    </row>
    <row r="17" spans="1:19" s="100" customFormat="1" ht="42" customHeight="1">
      <c r="A17" s="703">
        <v>37</v>
      </c>
      <c r="B17" s="703" t="s">
        <v>302</v>
      </c>
      <c r="C17" s="703" t="s">
        <v>549</v>
      </c>
      <c r="D17" s="715">
        <f t="shared" si="0"/>
        <v>3427.6476</v>
      </c>
      <c r="E17" s="729">
        <f>E18+E19+E20+E21+E22+E23+E24</f>
        <v>1141.8972</v>
      </c>
      <c r="F17" s="729">
        <f>F18+F19+F20+F21+F22+F23+F24</f>
        <v>60.09989999999999</v>
      </c>
      <c r="G17" s="729">
        <f>G18+G19+G20+G21+G22+G23+G24</f>
        <v>0</v>
      </c>
      <c r="H17" s="729">
        <f>H18+H19+H20+H21+H22+H23+H24</f>
        <v>2225.6504999999997</v>
      </c>
      <c r="I17" s="730">
        <f>I18+I19+I20+I21+I22+I23+I24</f>
        <v>1194.8101</v>
      </c>
      <c r="J17" s="720">
        <f t="shared" si="1"/>
        <v>3420.46184</v>
      </c>
      <c r="K17" s="101">
        <f>K18+K19+K20+K21+K22+K23+K24</f>
        <v>1135.0707400000001</v>
      </c>
      <c r="L17" s="101">
        <f>L18+L19+L20+L21+L22+L23+L24</f>
        <v>59.74059999999999</v>
      </c>
      <c r="M17" s="731">
        <f>M18+M19+M20+M21+M22+M23+M24</f>
        <v>0</v>
      </c>
      <c r="N17" s="731">
        <f>N18+N19+N20+N21+N22+N23+N24</f>
        <v>2225.6504999999997</v>
      </c>
      <c r="O17" s="720">
        <f t="shared" si="2"/>
        <v>3420.46184</v>
      </c>
      <c r="P17" s="101">
        <f>P18+P19+P20+P21+P22+P23+P24</f>
        <v>1135.0707400000001</v>
      </c>
      <c r="Q17" s="101">
        <f>Q18+Q19+Q20+Q21+Q22+Q23+Q24</f>
        <v>59.74059999999999</v>
      </c>
      <c r="R17" s="731">
        <f>R18+R19+R20+R21+R22+R23+R24</f>
        <v>0</v>
      </c>
      <c r="S17" s="731">
        <f>S18+S19+S20+S21+S22+S23+S24</f>
        <v>2225.6504999999997</v>
      </c>
    </row>
    <row r="18" spans="1:19" ht="40.5" customHeight="1">
      <c r="A18" s="701">
        <v>38</v>
      </c>
      <c r="B18" s="701"/>
      <c r="C18" s="701" t="s">
        <v>550</v>
      </c>
      <c r="D18" s="715">
        <f t="shared" si="0"/>
        <v>866.9938</v>
      </c>
      <c r="E18" s="729">
        <v>352.9904</v>
      </c>
      <c r="F18" s="729">
        <v>18.5784</v>
      </c>
      <c r="G18" s="729">
        <v>0</v>
      </c>
      <c r="H18" s="729">
        <v>495.425</v>
      </c>
      <c r="I18" s="732">
        <v>371.5688</v>
      </c>
      <c r="J18" s="720">
        <f t="shared" si="1"/>
        <v>866.9938400000001</v>
      </c>
      <c r="K18" s="727">
        <v>352.9904</v>
      </c>
      <c r="L18" s="727">
        <v>18.57844</v>
      </c>
      <c r="M18" s="727">
        <v>0</v>
      </c>
      <c r="N18" s="101">
        <v>495.425</v>
      </c>
      <c r="O18" s="720">
        <f t="shared" si="2"/>
        <v>866.9938400000001</v>
      </c>
      <c r="P18" s="727">
        <v>352.9904</v>
      </c>
      <c r="Q18" s="727">
        <v>18.57844</v>
      </c>
      <c r="R18" s="727">
        <v>0</v>
      </c>
      <c r="S18" s="101">
        <v>495.425</v>
      </c>
    </row>
    <row r="19" spans="1:19" ht="33.75" customHeight="1">
      <c r="A19" s="701">
        <v>39</v>
      </c>
      <c r="B19" s="701"/>
      <c r="C19" s="701" t="s">
        <v>551</v>
      </c>
      <c r="D19" s="715">
        <f t="shared" si="0"/>
        <v>370.28420000000006</v>
      </c>
      <c r="E19" s="729">
        <v>263.8</v>
      </c>
      <c r="F19" s="729">
        <v>13.8842</v>
      </c>
      <c r="G19" s="729">
        <v>0</v>
      </c>
      <c r="H19" s="729">
        <v>92.6</v>
      </c>
      <c r="I19" s="732">
        <v>196.4037</v>
      </c>
      <c r="J19" s="720">
        <f t="shared" si="1"/>
        <v>289.00388999999996</v>
      </c>
      <c r="K19" s="727">
        <v>186.5837</v>
      </c>
      <c r="L19" s="727">
        <v>9.82019</v>
      </c>
      <c r="M19" s="727">
        <v>0</v>
      </c>
      <c r="N19" s="101">
        <v>92.6</v>
      </c>
      <c r="O19" s="720">
        <f t="shared" si="2"/>
        <v>289.00388999999996</v>
      </c>
      <c r="P19" s="727">
        <v>186.5837</v>
      </c>
      <c r="Q19" s="727">
        <v>9.82019</v>
      </c>
      <c r="R19" s="727">
        <v>0</v>
      </c>
      <c r="S19" s="101">
        <v>92.6</v>
      </c>
    </row>
    <row r="20" spans="1:19" ht="22.5" customHeight="1">
      <c r="A20" s="701">
        <v>40</v>
      </c>
      <c r="B20" s="701"/>
      <c r="C20" s="701" t="s">
        <v>552</v>
      </c>
      <c r="D20" s="715">
        <f t="shared" si="0"/>
        <v>70.4782</v>
      </c>
      <c r="E20" s="729">
        <v>60.2568</v>
      </c>
      <c r="F20" s="729">
        <v>3.1714</v>
      </c>
      <c r="G20" s="729">
        <v>0</v>
      </c>
      <c r="H20" s="729">
        <v>7.05</v>
      </c>
      <c r="I20" s="733">
        <v>113.4282</v>
      </c>
      <c r="J20" s="720">
        <f t="shared" si="1"/>
        <v>120.47820999999999</v>
      </c>
      <c r="K20" s="727">
        <v>107.7568</v>
      </c>
      <c r="L20" s="727">
        <v>5.67141</v>
      </c>
      <c r="M20" s="727">
        <v>0</v>
      </c>
      <c r="N20" s="101">
        <v>7.05</v>
      </c>
      <c r="O20" s="720">
        <f t="shared" si="2"/>
        <v>120.47820999999999</v>
      </c>
      <c r="P20" s="727">
        <v>107.7568</v>
      </c>
      <c r="Q20" s="727">
        <v>5.67141</v>
      </c>
      <c r="R20" s="727">
        <v>0</v>
      </c>
      <c r="S20" s="101">
        <v>7.05</v>
      </c>
    </row>
    <row r="21" spans="1:19" ht="21" customHeight="1">
      <c r="A21" s="701">
        <v>41</v>
      </c>
      <c r="B21" s="701"/>
      <c r="C21" s="701" t="s">
        <v>467</v>
      </c>
      <c r="D21" s="715">
        <f t="shared" si="0"/>
        <v>375.43870000000004</v>
      </c>
      <c r="E21" s="729">
        <v>214</v>
      </c>
      <c r="F21" s="729">
        <v>11.2632</v>
      </c>
      <c r="G21" s="729">
        <v>0</v>
      </c>
      <c r="H21" s="729">
        <v>150.1755</v>
      </c>
      <c r="I21" s="733">
        <v>245.2632</v>
      </c>
      <c r="J21" s="720">
        <f t="shared" si="1"/>
        <v>395.43870000000004</v>
      </c>
      <c r="K21" s="727">
        <v>233</v>
      </c>
      <c r="L21" s="727">
        <v>12.2632</v>
      </c>
      <c r="M21" s="727">
        <v>0</v>
      </c>
      <c r="N21" s="101">
        <v>150.1755</v>
      </c>
      <c r="O21" s="720">
        <f t="shared" si="2"/>
        <v>395.43870000000004</v>
      </c>
      <c r="P21" s="727">
        <v>233</v>
      </c>
      <c r="Q21" s="727">
        <v>12.2632</v>
      </c>
      <c r="R21" s="727">
        <v>0</v>
      </c>
      <c r="S21" s="101">
        <v>150.1755</v>
      </c>
    </row>
    <row r="22" spans="1:19" ht="33" customHeight="1">
      <c r="A22" s="701">
        <v>42</v>
      </c>
      <c r="B22" s="701"/>
      <c r="C22" s="701" t="s">
        <v>553</v>
      </c>
      <c r="D22" s="715">
        <f t="shared" si="0"/>
        <v>210.1027</v>
      </c>
      <c r="E22" s="729">
        <v>119.75</v>
      </c>
      <c r="F22" s="729">
        <v>6.3027</v>
      </c>
      <c r="G22" s="729">
        <v>0</v>
      </c>
      <c r="H22" s="729">
        <v>84.05</v>
      </c>
      <c r="I22" s="733">
        <v>107.832</v>
      </c>
      <c r="J22" s="720">
        <f t="shared" si="1"/>
        <v>191.88295</v>
      </c>
      <c r="K22" s="727">
        <v>102.4413</v>
      </c>
      <c r="L22" s="727">
        <v>5.39165</v>
      </c>
      <c r="M22" s="727">
        <v>0</v>
      </c>
      <c r="N22" s="101">
        <v>84.05</v>
      </c>
      <c r="O22" s="720">
        <f t="shared" si="2"/>
        <v>191.88295</v>
      </c>
      <c r="P22" s="727">
        <v>102.4413</v>
      </c>
      <c r="Q22" s="727">
        <v>5.39165</v>
      </c>
      <c r="R22" s="727">
        <v>0</v>
      </c>
      <c r="S22" s="101">
        <v>84.05</v>
      </c>
    </row>
    <row r="23" spans="1:19" ht="32.25" customHeight="1">
      <c r="A23" s="701">
        <v>43</v>
      </c>
      <c r="B23" s="701"/>
      <c r="C23" s="701" t="s">
        <v>554</v>
      </c>
      <c r="D23" s="715">
        <f t="shared" si="0"/>
        <v>13.35</v>
      </c>
      <c r="E23" s="729">
        <v>7.6</v>
      </c>
      <c r="F23" s="729">
        <v>0.4</v>
      </c>
      <c r="G23" s="729">
        <v>0</v>
      </c>
      <c r="H23" s="729">
        <v>5.35</v>
      </c>
      <c r="I23" s="732">
        <v>0.8142</v>
      </c>
      <c r="J23" s="720">
        <f t="shared" si="1"/>
        <v>6.16425</v>
      </c>
      <c r="K23" s="727">
        <v>0.77354</v>
      </c>
      <c r="L23" s="727">
        <v>0.04071</v>
      </c>
      <c r="M23" s="727">
        <v>0</v>
      </c>
      <c r="N23" s="101">
        <v>5.35</v>
      </c>
      <c r="O23" s="720">
        <f t="shared" si="2"/>
        <v>6.16425</v>
      </c>
      <c r="P23" s="727">
        <v>0.77354</v>
      </c>
      <c r="Q23" s="727">
        <v>0.04071</v>
      </c>
      <c r="R23" s="727">
        <v>0</v>
      </c>
      <c r="S23" s="101">
        <v>5.35</v>
      </c>
    </row>
    <row r="24" spans="1:19" ht="60" customHeight="1">
      <c r="A24" s="701">
        <v>44</v>
      </c>
      <c r="B24" s="701"/>
      <c r="C24" s="701" t="s">
        <v>555</v>
      </c>
      <c r="D24" s="715">
        <f t="shared" si="0"/>
        <v>1521</v>
      </c>
      <c r="E24" s="724">
        <v>123.5</v>
      </c>
      <c r="F24" s="724">
        <v>6.5</v>
      </c>
      <c r="G24" s="724">
        <v>0</v>
      </c>
      <c r="H24" s="724">
        <v>1391</v>
      </c>
      <c r="I24" s="726">
        <v>159.5</v>
      </c>
      <c r="J24" s="720">
        <f t="shared" si="1"/>
        <v>1550.5</v>
      </c>
      <c r="K24" s="727">
        <v>151.525</v>
      </c>
      <c r="L24" s="727">
        <v>7.975</v>
      </c>
      <c r="M24" s="727">
        <v>0</v>
      </c>
      <c r="N24" s="101">
        <v>1391</v>
      </c>
      <c r="O24" s="720">
        <f t="shared" si="2"/>
        <v>1550.5</v>
      </c>
      <c r="P24" s="727">
        <v>151.525</v>
      </c>
      <c r="Q24" s="727">
        <v>7.975</v>
      </c>
      <c r="R24" s="727">
        <v>0</v>
      </c>
      <c r="S24" s="101">
        <v>1391</v>
      </c>
    </row>
    <row r="25" spans="1:19" s="100" customFormat="1" ht="37.5" customHeight="1">
      <c r="A25" s="703">
        <v>45</v>
      </c>
      <c r="B25" s="702" t="s">
        <v>304</v>
      </c>
      <c r="C25" s="702" t="s">
        <v>305</v>
      </c>
      <c r="D25" s="715">
        <f t="shared" si="0"/>
        <v>0</v>
      </c>
      <c r="E25" s="724">
        <f>E26+E27+E28+E29+E30+E31</f>
        <v>0</v>
      </c>
      <c r="F25" s="724">
        <f>F26+F27+F28+F29+F30+F31</f>
        <v>0</v>
      </c>
      <c r="G25" s="724">
        <f>G26+G27+G28+G29+G30+G31</f>
        <v>0</v>
      </c>
      <c r="H25" s="724">
        <f>H26+H27+H28+H29+H30+H31</f>
        <v>0</v>
      </c>
      <c r="I25" s="734">
        <f>I26+I27+I28+I29+I30+I31</f>
        <v>2.186</v>
      </c>
      <c r="J25" s="715">
        <f t="shared" si="1"/>
        <v>2.18575</v>
      </c>
      <c r="K25" s="724">
        <f>K26+K27+K28+K29+K30+K31</f>
        <v>2.07646</v>
      </c>
      <c r="L25" s="724">
        <f>L26+L27+L28+L29+L30+L31</f>
        <v>0.10929</v>
      </c>
      <c r="M25" s="724">
        <f>M26+M27+M28+M29+M30+M31</f>
        <v>0</v>
      </c>
      <c r="N25" s="724">
        <f>N26+N27+N28+N29+N30+N31</f>
        <v>0</v>
      </c>
      <c r="O25" s="715">
        <f t="shared" si="2"/>
        <v>2.18575</v>
      </c>
      <c r="P25" s="724">
        <f>P26+P27+P28+P29+P30+P31</f>
        <v>2.07646</v>
      </c>
      <c r="Q25" s="724">
        <f>Q26+Q27+Q28+Q29+Q30+Q31</f>
        <v>0.10929</v>
      </c>
      <c r="R25" s="724">
        <f>R26+R27+R28+R29+R30+R31</f>
        <v>0</v>
      </c>
      <c r="S25" s="724">
        <f>S26+S27+S28+S29+S30+S31</f>
        <v>0</v>
      </c>
    </row>
    <row r="26" spans="1:19" ht="50.25" customHeight="1">
      <c r="A26" s="701">
        <v>46</v>
      </c>
      <c r="B26" s="701"/>
      <c r="C26" s="701" t="s">
        <v>36</v>
      </c>
      <c r="D26" s="715">
        <f t="shared" si="0"/>
        <v>0</v>
      </c>
      <c r="E26" s="724"/>
      <c r="F26" s="724"/>
      <c r="G26" s="724">
        <v>0</v>
      </c>
      <c r="H26" s="724"/>
      <c r="I26" s="726">
        <v>0.1</v>
      </c>
      <c r="J26" s="715">
        <f t="shared" si="1"/>
        <v>0.1</v>
      </c>
      <c r="K26" s="102">
        <v>0.095</v>
      </c>
      <c r="L26" s="102">
        <v>0.005</v>
      </c>
      <c r="M26" s="102">
        <v>0</v>
      </c>
      <c r="N26" s="102">
        <v>0</v>
      </c>
      <c r="O26" s="715">
        <f t="shared" si="2"/>
        <v>0.1</v>
      </c>
      <c r="P26" s="102">
        <v>0.095</v>
      </c>
      <c r="Q26" s="102">
        <v>0.005</v>
      </c>
      <c r="R26" s="102">
        <v>0</v>
      </c>
      <c r="S26" s="102">
        <v>0</v>
      </c>
    </row>
    <row r="27" spans="1:19" ht="45" customHeight="1">
      <c r="A27" s="701">
        <v>47</v>
      </c>
      <c r="B27" s="701"/>
      <c r="C27" s="701" t="s">
        <v>306</v>
      </c>
      <c r="D27" s="715">
        <f t="shared" si="0"/>
        <v>0</v>
      </c>
      <c r="E27" s="724"/>
      <c r="F27" s="724"/>
      <c r="G27" s="724">
        <v>0</v>
      </c>
      <c r="H27" s="724"/>
      <c r="I27" s="726">
        <v>0.632</v>
      </c>
      <c r="J27" s="715">
        <f t="shared" si="1"/>
        <v>0.63158</v>
      </c>
      <c r="K27" s="102">
        <v>0.6</v>
      </c>
      <c r="L27" s="102">
        <v>0.03158</v>
      </c>
      <c r="M27" s="102">
        <v>0</v>
      </c>
      <c r="N27" s="102">
        <v>0</v>
      </c>
      <c r="O27" s="715">
        <f t="shared" si="2"/>
        <v>0.63158</v>
      </c>
      <c r="P27" s="102">
        <v>0.6</v>
      </c>
      <c r="Q27" s="102">
        <v>0.03158</v>
      </c>
      <c r="R27" s="102">
        <v>0</v>
      </c>
      <c r="S27" s="102">
        <v>0</v>
      </c>
    </row>
    <row r="28" spans="1:19" ht="48.75" customHeight="1">
      <c r="A28" s="701">
        <v>48</v>
      </c>
      <c r="B28" s="701"/>
      <c r="C28" s="701" t="s">
        <v>307</v>
      </c>
      <c r="D28" s="715">
        <f t="shared" si="0"/>
        <v>0</v>
      </c>
      <c r="E28" s="724"/>
      <c r="F28" s="724"/>
      <c r="G28" s="724">
        <v>0</v>
      </c>
      <c r="H28" s="724"/>
      <c r="I28" s="726"/>
      <c r="J28" s="715">
        <f t="shared" si="1"/>
        <v>0</v>
      </c>
      <c r="K28" s="102"/>
      <c r="L28" s="102"/>
      <c r="M28" s="102">
        <v>0</v>
      </c>
      <c r="N28" s="102"/>
      <c r="O28" s="715">
        <f t="shared" si="2"/>
        <v>0</v>
      </c>
      <c r="P28" s="102"/>
      <c r="Q28" s="102"/>
      <c r="R28" s="102">
        <v>0</v>
      </c>
      <c r="S28" s="102"/>
    </row>
    <row r="29" spans="1:19" ht="43.5" customHeight="1">
      <c r="A29" s="701">
        <v>49</v>
      </c>
      <c r="B29" s="701"/>
      <c r="C29" s="701" t="s">
        <v>308</v>
      </c>
      <c r="D29" s="715">
        <f t="shared" si="0"/>
        <v>0</v>
      </c>
      <c r="E29" s="724"/>
      <c r="F29" s="724"/>
      <c r="G29" s="724">
        <v>0</v>
      </c>
      <c r="H29" s="724"/>
      <c r="I29" s="726"/>
      <c r="J29" s="715">
        <f t="shared" si="1"/>
        <v>0</v>
      </c>
      <c r="K29" s="102"/>
      <c r="L29" s="102"/>
      <c r="M29" s="102">
        <v>0</v>
      </c>
      <c r="N29" s="102"/>
      <c r="O29" s="715">
        <f t="shared" si="2"/>
        <v>0</v>
      </c>
      <c r="P29" s="102"/>
      <c r="Q29" s="102"/>
      <c r="R29" s="102">
        <v>0</v>
      </c>
      <c r="S29" s="102"/>
    </row>
    <row r="30" spans="1:19" ht="45" customHeight="1">
      <c r="A30" s="701">
        <v>50</v>
      </c>
      <c r="B30" s="701"/>
      <c r="C30" s="701" t="s">
        <v>556</v>
      </c>
      <c r="D30" s="715">
        <f t="shared" si="0"/>
        <v>0</v>
      </c>
      <c r="E30" s="724"/>
      <c r="F30" s="724"/>
      <c r="G30" s="724">
        <v>0</v>
      </c>
      <c r="H30" s="724"/>
      <c r="I30" s="726">
        <v>1.454</v>
      </c>
      <c r="J30" s="715">
        <f t="shared" si="1"/>
        <v>1.45417</v>
      </c>
      <c r="K30" s="102">
        <v>1.38146</v>
      </c>
      <c r="L30" s="102">
        <v>0.07271</v>
      </c>
      <c r="M30" s="102">
        <v>0</v>
      </c>
      <c r="N30" s="102">
        <v>0</v>
      </c>
      <c r="O30" s="715">
        <f t="shared" si="2"/>
        <v>1.45417</v>
      </c>
      <c r="P30" s="102">
        <v>1.38146</v>
      </c>
      <c r="Q30" s="102">
        <v>0.07271</v>
      </c>
      <c r="R30" s="102">
        <v>0</v>
      </c>
      <c r="S30" s="102">
        <v>0</v>
      </c>
    </row>
    <row r="31" spans="1:19" ht="51" customHeight="1">
      <c r="A31" s="701">
        <v>51</v>
      </c>
      <c r="B31" s="701"/>
      <c r="C31" s="701" t="s">
        <v>557</v>
      </c>
      <c r="D31" s="715">
        <f t="shared" si="0"/>
        <v>0</v>
      </c>
      <c r="E31" s="724"/>
      <c r="F31" s="724"/>
      <c r="G31" s="724">
        <v>0</v>
      </c>
      <c r="H31" s="724"/>
      <c r="I31" s="726"/>
      <c r="J31" s="715">
        <f t="shared" si="1"/>
        <v>0</v>
      </c>
      <c r="K31" s="102"/>
      <c r="L31" s="102"/>
      <c r="M31" s="102">
        <v>0</v>
      </c>
      <c r="N31" s="102"/>
      <c r="O31" s="715">
        <f t="shared" si="2"/>
        <v>0</v>
      </c>
      <c r="P31" s="102"/>
      <c r="Q31" s="102"/>
      <c r="R31" s="102">
        <v>0</v>
      </c>
      <c r="S31" s="102"/>
    </row>
    <row r="32" spans="1:19" s="100" customFormat="1" ht="36.75" customHeight="1">
      <c r="A32" s="703">
        <v>52</v>
      </c>
      <c r="B32" s="703" t="s">
        <v>310</v>
      </c>
      <c r="C32" s="703" t="s">
        <v>311</v>
      </c>
      <c r="D32" s="715">
        <f t="shared" si="0"/>
        <v>42.348</v>
      </c>
      <c r="E32" s="729">
        <v>0</v>
      </c>
      <c r="F32" s="729">
        <v>21.174</v>
      </c>
      <c r="G32" s="729">
        <v>0</v>
      </c>
      <c r="H32" s="729">
        <v>21.174</v>
      </c>
      <c r="I32" s="732">
        <v>20.1027</v>
      </c>
      <c r="J32" s="720">
        <f t="shared" si="1"/>
        <v>40.20537</v>
      </c>
      <c r="K32" s="727">
        <v>0</v>
      </c>
      <c r="L32" s="727">
        <v>20.10267</v>
      </c>
      <c r="M32" s="727">
        <v>0</v>
      </c>
      <c r="N32" s="727">
        <v>20.1027</v>
      </c>
      <c r="O32" s="720">
        <f t="shared" si="2"/>
        <v>40.20537</v>
      </c>
      <c r="P32" s="727">
        <v>0</v>
      </c>
      <c r="Q32" s="727">
        <v>20.10267</v>
      </c>
      <c r="R32" s="727">
        <v>0</v>
      </c>
      <c r="S32" s="727">
        <v>20.1027</v>
      </c>
    </row>
    <row r="33" spans="1:19" ht="46.5" customHeight="1">
      <c r="A33" s="701">
        <v>53</v>
      </c>
      <c r="B33" s="701"/>
      <c r="C33" s="713" t="s">
        <v>558</v>
      </c>
      <c r="D33" s="715">
        <f t="shared" si="0"/>
        <v>0</v>
      </c>
      <c r="E33" s="724">
        <v>0</v>
      </c>
      <c r="F33" s="724">
        <v>0</v>
      </c>
      <c r="G33" s="724">
        <v>0</v>
      </c>
      <c r="H33" s="724">
        <v>0</v>
      </c>
      <c r="I33" s="726">
        <v>0</v>
      </c>
      <c r="J33" s="715">
        <f t="shared" si="1"/>
        <v>0</v>
      </c>
      <c r="K33" s="102"/>
      <c r="L33" s="102"/>
      <c r="M33" s="102">
        <v>0</v>
      </c>
      <c r="N33" s="102"/>
      <c r="O33" s="715">
        <f t="shared" si="2"/>
        <v>0</v>
      </c>
      <c r="P33" s="102"/>
      <c r="Q33" s="102"/>
      <c r="R33" s="102">
        <v>0</v>
      </c>
      <c r="S33" s="102"/>
    </row>
    <row r="34" spans="1:19" ht="36.75" customHeight="1">
      <c r="A34" s="701">
        <v>54</v>
      </c>
      <c r="B34" s="701" t="s">
        <v>352</v>
      </c>
      <c r="C34" s="701" t="s">
        <v>559</v>
      </c>
      <c r="D34" s="715">
        <f t="shared" si="0"/>
        <v>0</v>
      </c>
      <c r="E34" s="724">
        <v>0</v>
      </c>
      <c r="F34" s="724">
        <v>0</v>
      </c>
      <c r="G34" s="724">
        <v>0</v>
      </c>
      <c r="H34" s="724">
        <v>0</v>
      </c>
      <c r="I34" s="726">
        <v>0</v>
      </c>
      <c r="J34" s="715">
        <f t="shared" si="1"/>
        <v>0</v>
      </c>
      <c r="K34" s="102"/>
      <c r="L34" s="102"/>
      <c r="M34" s="102">
        <v>0</v>
      </c>
      <c r="N34" s="102"/>
      <c r="O34" s="715">
        <f t="shared" si="2"/>
        <v>0</v>
      </c>
      <c r="P34" s="102"/>
      <c r="Q34" s="102"/>
      <c r="R34" s="102">
        <v>0</v>
      </c>
      <c r="S34" s="102"/>
    </row>
    <row r="35" spans="1:19" ht="30" customHeight="1">
      <c r="A35" s="701">
        <v>55</v>
      </c>
      <c r="B35" s="26" t="s">
        <v>354</v>
      </c>
      <c r="C35" s="26" t="s">
        <v>560</v>
      </c>
      <c r="D35" s="715">
        <f t="shared" si="0"/>
        <v>0</v>
      </c>
      <c r="E35" s="724">
        <f>E36+E37+E38+E39</f>
        <v>0</v>
      </c>
      <c r="F35" s="724">
        <f>F36+F37+F38+F39</f>
        <v>0</v>
      </c>
      <c r="G35" s="724">
        <f>G36+G37+G38+G39</f>
        <v>0</v>
      </c>
      <c r="H35" s="724">
        <f>H36+H37+H38+H39</f>
        <v>0</v>
      </c>
      <c r="I35" s="726">
        <f>I36+I37+I38+I39</f>
        <v>5</v>
      </c>
      <c r="J35" s="715">
        <f t="shared" si="1"/>
        <v>5</v>
      </c>
      <c r="K35" s="724">
        <f>K36+K37+K38+K39</f>
        <v>4.75</v>
      </c>
      <c r="L35" s="724">
        <f>L36+L37+L38+L39</f>
        <v>0.25</v>
      </c>
      <c r="M35" s="724">
        <f>M36+M37+M38+M39</f>
        <v>0</v>
      </c>
      <c r="N35" s="724">
        <f>N36+N37+N38+N39</f>
        <v>0</v>
      </c>
      <c r="O35" s="715">
        <f t="shared" si="2"/>
        <v>5</v>
      </c>
      <c r="P35" s="724">
        <f>P36+P37+P38+P39</f>
        <v>4.75</v>
      </c>
      <c r="Q35" s="724">
        <f>Q36+Q37+Q38+Q39</f>
        <v>0.25</v>
      </c>
      <c r="R35" s="724">
        <f>R36+R37+R38+R39</f>
        <v>0</v>
      </c>
      <c r="S35" s="724">
        <f>S36+S37+S38+S39</f>
        <v>0</v>
      </c>
    </row>
    <row r="36" spans="1:19" ht="54" customHeight="1">
      <c r="A36" s="701">
        <v>56</v>
      </c>
      <c r="B36" s="701"/>
      <c r="C36" s="701" t="s">
        <v>20</v>
      </c>
      <c r="D36" s="715">
        <f t="shared" si="0"/>
        <v>0</v>
      </c>
      <c r="E36" s="724"/>
      <c r="F36" s="724"/>
      <c r="G36" s="724">
        <v>0</v>
      </c>
      <c r="H36" s="724"/>
      <c r="I36" s="726">
        <v>4.5</v>
      </c>
      <c r="J36" s="715">
        <f t="shared" si="1"/>
        <v>4.5</v>
      </c>
      <c r="K36" s="102">
        <v>4.275</v>
      </c>
      <c r="L36" s="102">
        <v>0.225</v>
      </c>
      <c r="M36" s="102">
        <v>0</v>
      </c>
      <c r="N36" s="102">
        <v>0</v>
      </c>
      <c r="O36" s="715">
        <f t="shared" si="2"/>
        <v>4.5</v>
      </c>
      <c r="P36" s="102">
        <v>4.275</v>
      </c>
      <c r="Q36" s="102">
        <v>0.225</v>
      </c>
      <c r="R36" s="102">
        <v>0</v>
      </c>
      <c r="S36" s="102">
        <v>0</v>
      </c>
    </row>
    <row r="37" spans="1:19" ht="47.25" customHeight="1">
      <c r="A37" s="701">
        <v>57</v>
      </c>
      <c r="B37" s="701"/>
      <c r="C37" s="713" t="s">
        <v>21</v>
      </c>
      <c r="D37" s="715">
        <f t="shared" si="0"/>
        <v>0</v>
      </c>
      <c r="E37" s="724"/>
      <c r="F37" s="724"/>
      <c r="G37" s="724">
        <v>0</v>
      </c>
      <c r="H37" s="724"/>
      <c r="I37" s="726">
        <v>0.5</v>
      </c>
      <c r="J37" s="715">
        <f t="shared" si="1"/>
        <v>0.5</v>
      </c>
      <c r="K37" s="102">
        <v>0.475</v>
      </c>
      <c r="L37" s="102">
        <v>0.025</v>
      </c>
      <c r="M37" s="102">
        <v>0</v>
      </c>
      <c r="N37" s="102">
        <v>0</v>
      </c>
      <c r="O37" s="715">
        <f t="shared" si="2"/>
        <v>0.5</v>
      </c>
      <c r="P37" s="102">
        <v>0.475</v>
      </c>
      <c r="Q37" s="102">
        <v>0.025</v>
      </c>
      <c r="R37" s="102">
        <v>0</v>
      </c>
      <c r="S37" s="102">
        <v>0</v>
      </c>
    </row>
    <row r="38" spans="1:19" ht="59.25" customHeight="1">
      <c r="A38" s="701">
        <v>58</v>
      </c>
      <c r="B38" s="701"/>
      <c r="C38" s="713" t="s">
        <v>22</v>
      </c>
      <c r="D38" s="715">
        <f t="shared" si="0"/>
        <v>0</v>
      </c>
      <c r="E38" s="724"/>
      <c r="F38" s="724"/>
      <c r="G38" s="724">
        <v>0</v>
      </c>
      <c r="H38" s="724"/>
      <c r="I38" s="726"/>
      <c r="J38" s="715">
        <f t="shared" si="1"/>
        <v>0</v>
      </c>
      <c r="K38" s="102"/>
      <c r="L38" s="102"/>
      <c r="M38" s="102">
        <v>0</v>
      </c>
      <c r="N38" s="102"/>
      <c r="O38" s="715">
        <f t="shared" si="2"/>
        <v>0</v>
      </c>
      <c r="P38" s="102"/>
      <c r="Q38" s="102"/>
      <c r="R38" s="102">
        <v>0</v>
      </c>
      <c r="S38" s="102"/>
    </row>
    <row r="39" spans="1:19" ht="48.75" customHeight="1">
      <c r="A39" s="701">
        <v>59</v>
      </c>
      <c r="B39" s="701"/>
      <c r="C39" s="701" t="s">
        <v>24</v>
      </c>
      <c r="D39" s="715">
        <f t="shared" si="0"/>
        <v>0</v>
      </c>
      <c r="E39" s="724"/>
      <c r="F39" s="724"/>
      <c r="G39" s="724">
        <v>0</v>
      </c>
      <c r="H39" s="724"/>
      <c r="I39" s="726"/>
      <c r="J39" s="715">
        <f t="shared" si="1"/>
        <v>0</v>
      </c>
      <c r="K39" s="102"/>
      <c r="L39" s="102"/>
      <c r="M39" s="102">
        <v>0</v>
      </c>
      <c r="N39" s="102"/>
      <c r="O39" s="715">
        <f t="shared" si="2"/>
        <v>0</v>
      </c>
      <c r="P39" s="102"/>
      <c r="Q39" s="102"/>
      <c r="R39" s="102">
        <v>0</v>
      </c>
      <c r="S39" s="102"/>
    </row>
    <row r="40" spans="1:19" s="100" customFormat="1" ht="33.75" customHeight="1">
      <c r="A40" s="703">
        <v>60</v>
      </c>
      <c r="B40" s="702" t="s">
        <v>561</v>
      </c>
      <c r="C40" s="702" t="s">
        <v>381</v>
      </c>
      <c r="D40" s="715">
        <f t="shared" si="0"/>
        <v>0</v>
      </c>
      <c r="E40" s="724">
        <f>E41+E42</f>
        <v>0</v>
      </c>
      <c r="F40" s="724">
        <f>F41+F42</f>
        <v>0</v>
      </c>
      <c r="G40" s="724">
        <f>G41+G42</f>
        <v>0</v>
      </c>
      <c r="H40" s="724">
        <f>H41+H42</f>
        <v>0</v>
      </c>
      <c r="I40" s="726">
        <f>I41+I42</f>
        <v>0</v>
      </c>
      <c r="J40" s="715">
        <f t="shared" si="1"/>
        <v>0</v>
      </c>
      <c r="K40" s="724">
        <f>K41+K42</f>
        <v>0</v>
      </c>
      <c r="L40" s="724">
        <f>L41+L42</f>
        <v>0</v>
      </c>
      <c r="M40" s="724">
        <f>M41+M42</f>
        <v>0</v>
      </c>
      <c r="N40" s="724">
        <f>N41+N42</f>
        <v>0</v>
      </c>
      <c r="O40" s="715">
        <f t="shared" si="2"/>
        <v>0</v>
      </c>
      <c r="P40" s="724">
        <f>P41+P42</f>
        <v>0</v>
      </c>
      <c r="Q40" s="724">
        <f>Q41+Q42</f>
        <v>0</v>
      </c>
      <c r="R40" s="724">
        <f>R41+R42</f>
        <v>0</v>
      </c>
      <c r="S40" s="724">
        <f>S41+S42</f>
        <v>0</v>
      </c>
    </row>
    <row r="41" spans="1:19" s="100" customFormat="1" ht="48" customHeight="1">
      <c r="A41" s="703">
        <v>61</v>
      </c>
      <c r="B41" s="703"/>
      <c r="C41" s="702" t="s">
        <v>562</v>
      </c>
      <c r="D41" s="715">
        <f t="shared" si="0"/>
        <v>0</v>
      </c>
      <c r="E41" s="724"/>
      <c r="F41" s="724"/>
      <c r="G41" s="724">
        <v>0</v>
      </c>
      <c r="H41" s="724"/>
      <c r="I41" s="726"/>
      <c r="J41" s="715">
        <f t="shared" si="1"/>
        <v>0</v>
      </c>
      <c r="K41" s="102"/>
      <c r="L41" s="102"/>
      <c r="M41" s="102">
        <v>0</v>
      </c>
      <c r="N41" s="102"/>
      <c r="O41" s="715">
        <f t="shared" si="2"/>
        <v>0</v>
      </c>
      <c r="P41" s="102"/>
      <c r="Q41" s="102"/>
      <c r="R41" s="102">
        <v>0</v>
      </c>
      <c r="S41" s="102"/>
    </row>
    <row r="42" spans="1:19" s="100" customFormat="1" ht="48" customHeight="1">
      <c r="A42" s="703">
        <v>62</v>
      </c>
      <c r="B42" s="703"/>
      <c r="C42" s="702" t="s">
        <v>563</v>
      </c>
      <c r="D42" s="715">
        <f t="shared" si="0"/>
        <v>0</v>
      </c>
      <c r="E42" s="724"/>
      <c r="F42" s="724"/>
      <c r="G42" s="724"/>
      <c r="H42" s="724"/>
      <c r="I42" s="726"/>
      <c r="J42" s="715">
        <f t="shared" si="1"/>
        <v>0</v>
      </c>
      <c r="K42" s="102"/>
      <c r="L42" s="102"/>
      <c r="M42" s="102"/>
      <c r="N42" s="102"/>
      <c r="O42" s="715">
        <f t="shared" si="2"/>
        <v>0</v>
      </c>
      <c r="P42" s="102"/>
      <c r="Q42" s="102"/>
      <c r="R42" s="102"/>
      <c r="S42" s="102"/>
    </row>
    <row r="43" spans="1:19" s="99" customFormat="1" ht="19.5" customHeight="1">
      <c r="A43" s="705">
        <v>82</v>
      </c>
      <c r="B43" s="705" t="s">
        <v>538</v>
      </c>
      <c r="C43" s="705" t="s">
        <v>313</v>
      </c>
      <c r="D43" s="715">
        <f t="shared" si="0"/>
        <v>919.6175000000001</v>
      </c>
      <c r="E43" s="721">
        <f>E44+E46</f>
        <v>0</v>
      </c>
      <c r="F43" s="721">
        <f>F44+F46</f>
        <v>919.6175000000001</v>
      </c>
      <c r="G43" s="721">
        <f>G44+G46</f>
        <v>0</v>
      </c>
      <c r="H43" s="721">
        <f>H44+H46</f>
        <v>0</v>
      </c>
      <c r="I43" s="722">
        <f>I44+I46</f>
        <v>1090.3195</v>
      </c>
      <c r="J43" s="720">
        <f t="shared" si="1"/>
        <v>1090.3195</v>
      </c>
      <c r="K43" s="723">
        <f>K44+K46</f>
        <v>0</v>
      </c>
      <c r="L43" s="723">
        <f>L44+L46</f>
        <v>1090.3195</v>
      </c>
      <c r="M43" s="723">
        <f>M44+M46</f>
        <v>0</v>
      </c>
      <c r="N43" s="723">
        <f>N44+N46</f>
        <v>0</v>
      </c>
      <c r="O43" s="720">
        <f t="shared" si="2"/>
        <v>1069.3781999999999</v>
      </c>
      <c r="P43" s="723">
        <f>P44+P46</f>
        <v>0</v>
      </c>
      <c r="Q43" s="723">
        <f>Q44+Q46</f>
        <v>1069.3781999999999</v>
      </c>
      <c r="R43" s="723">
        <f>R44+R46</f>
        <v>0</v>
      </c>
      <c r="S43" s="723">
        <f>S44+S46</f>
        <v>0</v>
      </c>
    </row>
    <row r="44" spans="1:19" s="100" customFormat="1" ht="43.5" customHeight="1">
      <c r="A44" s="703">
        <v>83</v>
      </c>
      <c r="B44" s="703" t="s">
        <v>301</v>
      </c>
      <c r="C44" s="703" t="s">
        <v>564</v>
      </c>
      <c r="D44" s="715">
        <f t="shared" si="0"/>
        <v>98.6266</v>
      </c>
      <c r="E44" s="729">
        <f>E45</f>
        <v>0</v>
      </c>
      <c r="F44" s="729">
        <f>F45</f>
        <v>98.6266</v>
      </c>
      <c r="G44" s="729">
        <f>G45</f>
        <v>0</v>
      </c>
      <c r="H44" s="729">
        <f>H45</f>
        <v>0</v>
      </c>
      <c r="I44" s="733">
        <f>I45</f>
        <v>100.534</v>
      </c>
      <c r="J44" s="720">
        <f t="shared" si="1"/>
        <v>100.534</v>
      </c>
      <c r="K44" s="731">
        <f>K45</f>
        <v>0</v>
      </c>
      <c r="L44" s="731">
        <f>L45</f>
        <v>100.534</v>
      </c>
      <c r="M44" s="731">
        <f>M45</f>
        <v>0</v>
      </c>
      <c r="N44" s="731">
        <f>N45</f>
        <v>0</v>
      </c>
      <c r="O44" s="720">
        <f t="shared" si="2"/>
        <v>95.4202</v>
      </c>
      <c r="P44" s="731">
        <f>P45</f>
        <v>0</v>
      </c>
      <c r="Q44" s="731">
        <f>Q45</f>
        <v>95.4202</v>
      </c>
      <c r="R44" s="731">
        <f>R45</f>
        <v>0</v>
      </c>
      <c r="S44" s="731">
        <f>S45</f>
        <v>0</v>
      </c>
    </row>
    <row r="45" spans="1:19" s="100" customFormat="1" ht="34.5" customHeight="1">
      <c r="A45" s="703">
        <v>84</v>
      </c>
      <c r="B45" s="703"/>
      <c r="C45" s="703" t="s">
        <v>13</v>
      </c>
      <c r="D45" s="715">
        <f t="shared" si="0"/>
        <v>98.6266</v>
      </c>
      <c r="E45" s="724">
        <v>0</v>
      </c>
      <c r="F45" s="724">
        <v>98.6266</v>
      </c>
      <c r="G45" s="724">
        <v>0</v>
      </c>
      <c r="H45" s="724">
        <v>0</v>
      </c>
      <c r="I45" s="726">
        <v>100.534</v>
      </c>
      <c r="J45" s="720">
        <f t="shared" si="1"/>
        <v>100.534</v>
      </c>
      <c r="K45" s="727">
        <v>0</v>
      </c>
      <c r="L45" s="727">
        <v>100.534</v>
      </c>
      <c r="M45" s="727">
        <v>0</v>
      </c>
      <c r="N45" s="727">
        <v>0</v>
      </c>
      <c r="O45" s="720">
        <f t="shared" si="2"/>
        <v>95.4202</v>
      </c>
      <c r="P45" s="727">
        <v>0</v>
      </c>
      <c r="Q45" s="727">
        <v>95.4202</v>
      </c>
      <c r="R45" s="727">
        <v>0</v>
      </c>
      <c r="S45" s="727">
        <v>0</v>
      </c>
    </row>
    <row r="46" spans="1:19" s="100" customFormat="1" ht="34.5" customHeight="1">
      <c r="A46" s="703">
        <v>85</v>
      </c>
      <c r="B46" s="703" t="s">
        <v>302</v>
      </c>
      <c r="C46" s="703" t="s">
        <v>14</v>
      </c>
      <c r="D46" s="715">
        <f t="shared" si="0"/>
        <v>820.9909</v>
      </c>
      <c r="E46" s="729">
        <f>E47</f>
        <v>0</v>
      </c>
      <c r="F46" s="729">
        <f>F47</f>
        <v>820.9909</v>
      </c>
      <c r="G46" s="729">
        <f>G47</f>
        <v>0</v>
      </c>
      <c r="H46" s="729">
        <f>H47</f>
        <v>0</v>
      </c>
      <c r="I46" s="733">
        <f>I47</f>
        <v>989.7855</v>
      </c>
      <c r="J46" s="720">
        <f t="shared" si="1"/>
        <v>989.7855</v>
      </c>
      <c r="K46" s="731">
        <f>K47</f>
        <v>0</v>
      </c>
      <c r="L46" s="731">
        <f>L47</f>
        <v>989.7855</v>
      </c>
      <c r="M46" s="731">
        <f>M47</f>
        <v>0</v>
      </c>
      <c r="N46" s="731">
        <f>N47</f>
        <v>0</v>
      </c>
      <c r="O46" s="720">
        <f t="shared" si="2"/>
        <v>973.958</v>
      </c>
      <c r="P46" s="731">
        <f>P47</f>
        <v>0</v>
      </c>
      <c r="Q46" s="731">
        <f>Q47</f>
        <v>973.958</v>
      </c>
      <c r="R46" s="731">
        <f>R47</f>
        <v>0</v>
      </c>
      <c r="S46" s="731">
        <f>S47</f>
        <v>0</v>
      </c>
    </row>
    <row r="47" spans="1:19" s="100" customFormat="1" ht="36" customHeight="1">
      <c r="A47" s="703">
        <v>86</v>
      </c>
      <c r="B47" s="703"/>
      <c r="C47" s="703" t="s">
        <v>14</v>
      </c>
      <c r="D47" s="715">
        <f t="shared" si="0"/>
        <v>820.9909</v>
      </c>
      <c r="E47" s="729">
        <v>0</v>
      </c>
      <c r="F47" s="729">
        <v>820.9909</v>
      </c>
      <c r="G47" s="729">
        <v>0</v>
      </c>
      <c r="H47" s="729">
        <v>0</v>
      </c>
      <c r="I47" s="733">
        <v>989.7855</v>
      </c>
      <c r="J47" s="720">
        <f t="shared" si="1"/>
        <v>989.7855</v>
      </c>
      <c r="K47" s="101">
        <v>0</v>
      </c>
      <c r="L47" s="101">
        <v>989.7855</v>
      </c>
      <c r="M47" s="101">
        <v>0</v>
      </c>
      <c r="N47" s="101">
        <v>0</v>
      </c>
      <c r="O47" s="720">
        <f t="shared" si="2"/>
        <v>973.958</v>
      </c>
      <c r="P47" s="101">
        <v>0</v>
      </c>
      <c r="Q47" s="101">
        <v>973.958</v>
      </c>
      <c r="R47" s="101">
        <v>0</v>
      </c>
      <c r="S47" s="727">
        <v>0</v>
      </c>
    </row>
    <row r="48" spans="1:19" s="99" customFormat="1" ht="33" customHeight="1">
      <c r="A48" s="705">
        <v>87</v>
      </c>
      <c r="B48" s="705" t="s">
        <v>538</v>
      </c>
      <c r="C48" s="705" t="s">
        <v>315</v>
      </c>
      <c r="D48" s="715">
        <f t="shared" si="0"/>
        <v>176</v>
      </c>
      <c r="E48" s="721">
        <f>E49+E50+E51+E52+E53</f>
        <v>0</v>
      </c>
      <c r="F48" s="721">
        <f>F49+F50+F51+F52+F53</f>
        <v>176</v>
      </c>
      <c r="G48" s="721">
        <f>G49+G50+G51+G52+G53</f>
        <v>0</v>
      </c>
      <c r="H48" s="721">
        <f>H49+H50+H51+H52+H53</f>
        <v>0</v>
      </c>
      <c r="I48" s="735">
        <f>I49+I50+I51+I52+I53</f>
        <v>229.6</v>
      </c>
      <c r="J48" s="720">
        <f t="shared" si="1"/>
        <v>229.6</v>
      </c>
      <c r="K48" s="723">
        <f>K49+K50+K51+K52+K53</f>
        <v>0</v>
      </c>
      <c r="L48" s="723">
        <f>L49+L50+L51+L52+L53</f>
        <v>229.6</v>
      </c>
      <c r="M48" s="723">
        <f>M49+M50+M51+M52+M53</f>
        <v>0</v>
      </c>
      <c r="N48" s="723">
        <f>N49+N50+N51+N52+N53</f>
        <v>0</v>
      </c>
      <c r="O48" s="720">
        <f t="shared" si="2"/>
        <v>228.9</v>
      </c>
      <c r="P48" s="723">
        <f>P49+P50+P51+P52+P53</f>
        <v>0</v>
      </c>
      <c r="Q48" s="723">
        <f>Q49+Q50+Q51+Q52+Q53</f>
        <v>228.9</v>
      </c>
      <c r="R48" s="723">
        <f>R49+R50+R51+R52+R53</f>
        <v>0</v>
      </c>
      <c r="S48" s="723">
        <f>S49+S50+S51+S52+S53</f>
        <v>0</v>
      </c>
    </row>
    <row r="49" spans="1:19" s="100" customFormat="1" ht="65.25" customHeight="1">
      <c r="A49" s="703">
        <v>88</v>
      </c>
      <c r="B49" s="703" t="s">
        <v>301</v>
      </c>
      <c r="C49" s="703" t="s">
        <v>316</v>
      </c>
      <c r="D49" s="715">
        <f t="shared" si="0"/>
        <v>0</v>
      </c>
      <c r="E49" s="729">
        <v>0</v>
      </c>
      <c r="F49" s="729">
        <v>0</v>
      </c>
      <c r="G49" s="729">
        <v>0</v>
      </c>
      <c r="H49" s="729">
        <v>0</v>
      </c>
      <c r="I49" s="733">
        <v>17.82</v>
      </c>
      <c r="J49" s="715">
        <f t="shared" si="1"/>
        <v>17.82</v>
      </c>
      <c r="K49" s="103">
        <v>0</v>
      </c>
      <c r="L49" s="103">
        <v>17.82</v>
      </c>
      <c r="M49" s="103">
        <v>0</v>
      </c>
      <c r="N49" s="103">
        <v>0</v>
      </c>
      <c r="O49" s="715">
        <f t="shared" si="2"/>
        <v>17.82</v>
      </c>
      <c r="P49" s="103">
        <v>0</v>
      </c>
      <c r="Q49" s="103">
        <v>17.82</v>
      </c>
      <c r="R49" s="103">
        <v>0</v>
      </c>
      <c r="S49" s="102">
        <v>0</v>
      </c>
    </row>
    <row r="50" spans="1:19" s="100" customFormat="1" ht="45" customHeight="1">
      <c r="A50" s="703">
        <v>89</v>
      </c>
      <c r="B50" s="703" t="s">
        <v>302</v>
      </c>
      <c r="C50" s="703" t="s">
        <v>317</v>
      </c>
      <c r="D50" s="715">
        <f t="shared" si="0"/>
        <v>0</v>
      </c>
      <c r="E50" s="729">
        <v>0</v>
      </c>
      <c r="F50" s="729">
        <v>0</v>
      </c>
      <c r="G50" s="729">
        <v>0</v>
      </c>
      <c r="H50" s="729">
        <v>0</v>
      </c>
      <c r="I50" s="733">
        <v>32.18</v>
      </c>
      <c r="J50" s="715">
        <f t="shared" si="1"/>
        <v>32.18</v>
      </c>
      <c r="K50" s="103">
        <v>0</v>
      </c>
      <c r="L50" s="103">
        <v>32.18</v>
      </c>
      <c r="M50" s="103">
        <v>0</v>
      </c>
      <c r="N50" s="103">
        <v>0</v>
      </c>
      <c r="O50" s="715">
        <f t="shared" si="2"/>
        <v>32.18</v>
      </c>
      <c r="P50" s="103">
        <v>0</v>
      </c>
      <c r="Q50" s="103">
        <v>32.18</v>
      </c>
      <c r="R50" s="103">
        <v>0</v>
      </c>
      <c r="S50" s="102">
        <v>0</v>
      </c>
    </row>
    <row r="51" spans="1:19" s="100" customFormat="1" ht="36.75" customHeight="1">
      <c r="A51" s="703">
        <v>90</v>
      </c>
      <c r="B51" s="703" t="s">
        <v>303</v>
      </c>
      <c r="C51" s="703" t="s">
        <v>318</v>
      </c>
      <c r="D51" s="715">
        <f t="shared" si="0"/>
        <v>6.5</v>
      </c>
      <c r="E51" s="729">
        <v>0</v>
      </c>
      <c r="F51" s="729">
        <v>6.5</v>
      </c>
      <c r="G51" s="729">
        <v>0</v>
      </c>
      <c r="H51" s="729">
        <v>0</v>
      </c>
      <c r="I51" s="733">
        <v>0.7</v>
      </c>
      <c r="J51" s="715">
        <v>0.7</v>
      </c>
      <c r="K51" s="103">
        <v>0</v>
      </c>
      <c r="L51" s="103">
        <v>0.7</v>
      </c>
      <c r="M51" s="103">
        <v>0</v>
      </c>
      <c r="N51" s="103">
        <v>0</v>
      </c>
      <c r="O51" s="715">
        <f t="shared" si="2"/>
        <v>0</v>
      </c>
      <c r="P51" s="103">
        <v>0</v>
      </c>
      <c r="Q51" s="103">
        <v>0</v>
      </c>
      <c r="R51" s="103">
        <v>0</v>
      </c>
      <c r="S51" s="102">
        <v>0</v>
      </c>
    </row>
    <row r="52" spans="1:19" s="100" customFormat="1" ht="57" customHeight="1">
      <c r="A52" s="703">
        <v>91</v>
      </c>
      <c r="B52" s="703" t="s">
        <v>310</v>
      </c>
      <c r="C52" s="703" t="s">
        <v>565</v>
      </c>
      <c r="D52" s="715">
        <f t="shared" si="0"/>
        <v>153</v>
      </c>
      <c r="E52" s="729">
        <v>0</v>
      </c>
      <c r="F52" s="729">
        <v>153</v>
      </c>
      <c r="G52" s="729">
        <v>0</v>
      </c>
      <c r="H52" s="729">
        <v>0</v>
      </c>
      <c r="I52" s="733">
        <v>153</v>
      </c>
      <c r="J52" s="720">
        <f t="shared" si="1"/>
        <v>153</v>
      </c>
      <c r="K52" s="101">
        <v>0</v>
      </c>
      <c r="L52" s="101">
        <v>153</v>
      </c>
      <c r="M52" s="101">
        <v>0</v>
      </c>
      <c r="N52" s="101">
        <v>0</v>
      </c>
      <c r="O52" s="720">
        <f t="shared" si="2"/>
        <v>153</v>
      </c>
      <c r="P52" s="101">
        <v>0</v>
      </c>
      <c r="Q52" s="101">
        <v>153</v>
      </c>
      <c r="R52" s="101">
        <v>0</v>
      </c>
      <c r="S52" s="727">
        <v>0</v>
      </c>
    </row>
    <row r="53" spans="1:19" s="100" customFormat="1" ht="53.25" customHeight="1">
      <c r="A53" s="703">
        <v>92</v>
      </c>
      <c r="B53" s="703" t="s">
        <v>566</v>
      </c>
      <c r="C53" s="703" t="s">
        <v>567</v>
      </c>
      <c r="D53" s="715">
        <f t="shared" si="0"/>
        <v>16.5</v>
      </c>
      <c r="E53" s="729">
        <v>0</v>
      </c>
      <c r="F53" s="729">
        <v>16.5</v>
      </c>
      <c r="G53" s="729">
        <v>0</v>
      </c>
      <c r="H53" s="729">
        <v>0</v>
      </c>
      <c r="I53" s="733">
        <v>25.9</v>
      </c>
      <c r="J53" s="720">
        <f t="shared" si="1"/>
        <v>25.9</v>
      </c>
      <c r="K53" s="101">
        <v>0</v>
      </c>
      <c r="L53" s="101">
        <v>25.9</v>
      </c>
      <c r="M53" s="101">
        <v>0</v>
      </c>
      <c r="N53" s="101">
        <v>0</v>
      </c>
      <c r="O53" s="720">
        <f t="shared" si="2"/>
        <v>25.9</v>
      </c>
      <c r="P53" s="101">
        <v>0</v>
      </c>
      <c r="Q53" s="101">
        <v>25.9</v>
      </c>
      <c r="R53" s="101">
        <v>0</v>
      </c>
      <c r="S53" s="727">
        <v>0</v>
      </c>
    </row>
    <row r="54" spans="1:19" s="99" customFormat="1" ht="33" customHeight="1">
      <c r="A54" s="736">
        <v>93</v>
      </c>
      <c r="B54" s="705" t="s">
        <v>538</v>
      </c>
      <c r="C54" s="705" t="s">
        <v>568</v>
      </c>
      <c r="D54" s="715">
        <f t="shared" si="0"/>
        <v>3.436</v>
      </c>
      <c r="E54" s="721">
        <f>E55+E56+E57+E58</f>
        <v>0</v>
      </c>
      <c r="F54" s="721">
        <f>F55+F56+F57+F58</f>
        <v>3.436</v>
      </c>
      <c r="G54" s="721">
        <f>G55+G56+G57+G58</f>
        <v>0</v>
      </c>
      <c r="H54" s="721">
        <f>H55+H56+H57+H58</f>
        <v>0</v>
      </c>
      <c r="I54" s="735">
        <f>I55+I56+I57+I58</f>
        <v>3.436</v>
      </c>
      <c r="J54" s="715">
        <f t="shared" si="1"/>
        <v>3.436</v>
      </c>
      <c r="K54" s="721">
        <f>K55+K56+K57+K58</f>
        <v>0</v>
      </c>
      <c r="L54" s="721">
        <f>L55+L56+L57+L58</f>
        <v>3.436</v>
      </c>
      <c r="M54" s="721">
        <f>M55+M56+M57+M58</f>
        <v>0</v>
      </c>
      <c r="N54" s="721">
        <f>N55+N56+N57+N58</f>
        <v>0</v>
      </c>
      <c r="O54" s="715">
        <f t="shared" si="2"/>
        <v>3.436</v>
      </c>
      <c r="P54" s="721">
        <f>P55+P56+P57+P58</f>
        <v>0</v>
      </c>
      <c r="Q54" s="721">
        <f>Q55+Q56+Q57+Q58</f>
        <v>3.436</v>
      </c>
      <c r="R54" s="721">
        <f>R55+R56+R57+R58</f>
        <v>0</v>
      </c>
      <c r="S54" s="721">
        <f>S55+S56+S57+S58</f>
        <v>0</v>
      </c>
    </row>
    <row r="55" spans="1:19" ht="36" customHeight="1">
      <c r="A55" s="701">
        <v>94</v>
      </c>
      <c r="B55" s="713" t="s">
        <v>301</v>
      </c>
      <c r="C55" s="701" t="s">
        <v>324</v>
      </c>
      <c r="D55" s="715">
        <f t="shared" si="0"/>
        <v>0</v>
      </c>
      <c r="E55" s="724">
        <v>0</v>
      </c>
      <c r="F55" s="724">
        <v>0</v>
      </c>
      <c r="G55" s="724">
        <v>0</v>
      </c>
      <c r="H55" s="724">
        <v>0</v>
      </c>
      <c r="I55" s="726">
        <v>0</v>
      </c>
      <c r="J55" s="715">
        <f t="shared" si="1"/>
        <v>0</v>
      </c>
      <c r="K55" s="102"/>
      <c r="L55" s="102"/>
      <c r="M55" s="102">
        <v>0</v>
      </c>
      <c r="N55" s="102"/>
      <c r="O55" s="715">
        <f t="shared" si="2"/>
        <v>0</v>
      </c>
      <c r="P55" s="102"/>
      <c r="Q55" s="102"/>
      <c r="R55" s="102">
        <v>0</v>
      </c>
      <c r="S55" s="102"/>
    </row>
    <row r="56" spans="1:19" ht="57" customHeight="1">
      <c r="A56" s="701">
        <v>95</v>
      </c>
      <c r="B56" s="713" t="s">
        <v>302</v>
      </c>
      <c r="C56" s="701" t="s">
        <v>569</v>
      </c>
      <c r="D56" s="715">
        <f t="shared" si="0"/>
        <v>3.436</v>
      </c>
      <c r="E56" s="724">
        <v>0</v>
      </c>
      <c r="F56" s="724">
        <v>3.436</v>
      </c>
      <c r="G56" s="724">
        <v>0</v>
      </c>
      <c r="H56" s="724">
        <v>0</v>
      </c>
      <c r="I56" s="726">
        <v>3.436</v>
      </c>
      <c r="J56" s="715">
        <f t="shared" si="1"/>
        <v>3.436</v>
      </c>
      <c r="K56" s="102">
        <v>0</v>
      </c>
      <c r="L56" s="102">
        <v>3.436</v>
      </c>
      <c r="M56" s="102">
        <v>0</v>
      </c>
      <c r="N56" s="102">
        <v>0</v>
      </c>
      <c r="O56" s="715">
        <f t="shared" si="2"/>
        <v>3.436</v>
      </c>
      <c r="P56" s="102">
        <v>0</v>
      </c>
      <c r="Q56" s="102">
        <v>3.436</v>
      </c>
      <c r="R56" s="102">
        <v>0</v>
      </c>
      <c r="S56" s="102">
        <v>0</v>
      </c>
    </row>
    <row r="57" spans="1:19" ht="45.75" customHeight="1">
      <c r="A57" s="701">
        <v>96</v>
      </c>
      <c r="B57" s="713" t="s">
        <v>303</v>
      </c>
      <c r="C57" s="701" t="s">
        <v>570</v>
      </c>
      <c r="D57" s="715">
        <f t="shared" si="0"/>
        <v>0</v>
      </c>
      <c r="E57" s="724">
        <v>0</v>
      </c>
      <c r="F57" s="724">
        <v>0</v>
      </c>
      <c r="G57" s="724">
        <v>0</v>
      </c>
      <c r="H57" s="724">
        <v>0</v>
      </c>
      <c r="I57" s="726">
        <v>0</v>
      </c>
      <c r="J57" s="715">
        <f t="shared" si="1"/>
        <v>0</v>
      </c>
      <c r="K57" s="102"/>
      <c r="L57" s="102"/>
      <c r="M57" s="102">
        <v>0</v>
      </c>
      <c r="N57" s="102"/>
      <c r="O57" s="715">
        <f t="shared" si="2"/>
        <v>0</v>
      </c>
      <c r="P57" s="102"/>
      <c r="Q57" s="102"/>
      <c r="R57" s="102">
        <v>0</v>
      </c>
      <c r="S57" s="102"/>
    </row>
    <row r="58" spans="1:19" ht="39" customHeight="1">
      <c r="A58" s="703">
        <v>97</v>
      </c>
      <c r="B58" s="713" t="s">
        <v>304</v>
      </c>
      <c r="C58" s="701" t="s">
        <v>571</v>
      </c>
      <c r="D58" s="715">
        <f t="shared" si="0"/>
        <v>0</v>
      </c>
      <c r="E58" s="724">
        <v>0</v>
      </c>
      <c r="F58" s="724">
        <v>0</v>
      </c>
      <c r="G58" s="724">
        <v>0</v>
      </c>
      <c r="H58" s="724">
        <v>0</v>
      </c>
      <c r="I58" s="726">
        <v>0</v>
      </c>
      <c r="J58" s="715">
        <f t="shared" si="1"/>
        <v>0</v>
      </c>
      <c r="K58" s="102"/>
      <c r="L58" s="102"/>
      <c r="M58" s="102">
        <v>0</v>
      </c>
      <c r="N58" s="102"/>
      <c r="O58" s="715">
        <f t="shared" si="2"/>
        <v>0</v>
      </c>
      <c r="P58" s="102"/>
      <c r="Q58" s="102"/>
      <c r="R58" s="102">
        <v>0</v>
      </c>
      <c r="S58" s="102"/>
    </row>
    <row r="59" spans="1:19" s="99" customFormat="1" ht="48" customHeight="1">
      <c r="A59" s="705">
        <v>98</v>
      </c>
      <c r="B59" s="709" t="s">
        <v>538</v>
      </c>
      <c r="C59" s="709" t="s">
        <v>331</v>
      </c>
      <c r="D59" s="715">
        <f t="shared" si="0"/>
        <v>0</v>
      </c>
      <c r="E59" s="721">
        <f>E60+E63+E66+E70</f>
        <v>0</v>
      </c>
      <c r="F59" s="721">
        <f>F60+F63+F66+F70</f>
        <v>0</v>
      </c>
      <c r="G59" s="721">
        <f>G60+G63+G66+G70</f>
        <v>0</v>
      </c>
      <c r="H59" s="721">
        <f>H60+H63+H66+H70</f>
        <v>0</v>
      </c>
      <c r="I59" s="735">
        <f>I60+I63+I66+I70</f>
        <v>0</v>
      </c>
      <c r="J59" s="715">
        <f t="shared" si="1"/>
        <v>0</v>
      </c>
      <c r="K59" s="721">
        <f>K60+K63+K66+K70</f>
        <v>0</v>
      </c>
      <c r="L59" s="721">
        <f>L60+L63+L66+L70</f>
        <v>0</v>
      </c>
      <c r="M59" s="721">
        <f>M60+M63+M66+M70</f>
        <v>0</v>
      </c>
      <c r="N59" s="721">
        <f>N60+N63+N66+N70</f>
        <v>0</v>
      </c>
      <c r="O59" s="715">
        <f t="shared" si="2"/>
        <v>0</v>
      </c>
      <c r="P59" s="721">
        <f>P60+P63+P66+P70</f>
        <v>0</v>
      </c>
      <c r="Q59" s="721">
        <f>Q60+Q63+Q66+Q70</f>
        <v>0</v>
      </c>
      <c r="R59" s="721">
        <f>R60+R63+R66+R70</f>
        <v>0</v>
      </c>
      <c r="S59" s="721">
        <f>S60+S63+S66+S70</f>
        <v>0</v>
      </c>
    </row>
    <row r="60" spans="1:19" ht="30" customHeight="1">
      <c r="A60" s="701">
        <v>99</v>
      </c>
      <c r="B60" s="713" t="s">
        <v>301</v>
      </c>
      <c r="C60" s="701" t="s">
        <v>332</v>
      </c>
      <c r="D60" s="715">
        <f t="shared" si="0"/>
        <v>0</v>
      </c>
      <c r="E60" s="724">
        <f>E61+E62</f>
        <v>0</v>
      </c>
      <c r="F60" s="724">
        <f>F61+F62</f>
        <v>0</v>
      </c>
      <c r="G60" s="724">
        <f>G61+G62</f>
        <v>0</v>
      </c>
      <c r="H60" s="724">
        <f>H61+H62</f>
        <v>0</v>
      </c>
      <c r="I60" s="726">
        <f>I61+I62</f>
        <v>0</v>
      </c>
      <c r="J60" s="715">
        <f t="shared" si="1"/>
        <v>0</v>
      </c>
      <c r="K60" s="724">
        <f>K61+K62</f>
        <v>0</v>
      </c>
      <c r="L60" s="724">
        <f>L61+L62</f>
        <v>0</v>
      </c>
      <c r="M60" s="724">
        <f>M61+M62</f>
        <v>0</v>
      </c>
      <c r="N60" s="724">
        <f>N61+N62</f>
        <v>0</v>
      </c>
      <c r="O60" s="715">
        <f t="shared" si="2"/>
        <v>0</v>
      </c>
      <c r="P60" s="724">
        <f>P61+P62</f>
        <v>0</v>
      </c>
      <c r="Q60" s="724">
        <f>Q61+Q62</f>
        <v>0</v>
      </c>
      <c r="R60" s="724">
        <f>R61+R62</f>
        <v>0</v>
      </c>
      <c r="S60" s="724">
        <f>S61+S62</f>
        <v>0</v>
      </c>
    </row>
    <row r="61" spans="1:19" ht="54.75" customHeight="1">
      <c r="A61" s="701">
        <v>100</v>
      </c>
      <c r="B61" s="713"/>
      <c r="C61" s="701" t="s">
        <v>572</v>
      </c>
      <c r="D61" s="715">
        <f t="shared" si="0"/>
        <v>0</v>
      </c>
      <c r="E61" s="724"/>
      <c r="F61" s="724"/>
      <c r="G61" s="724">
        <v>0</v>
      </c>
      <c r="H61" s="724"/>
      <c r="I61" s="726"/>
      <c r="J61" s="715">
        <f t="shared" si="1"/>
        <v>0</v>
      </c>
      <c r="K61" s="102"/>
      <c r="L61" s="102"/>
      <c r="M61" s="102">
        <v>0</v>
      </c>
      <c r="N61" s="102"/>
      <c r="O61" s="715">
        <f t="shared" si="2"/>
        <v>0</v>
      </c>
      <c r="P61" s="102"/>
      <c r="Q61" s="102"/>
      <c r="R61" s="102">
        <v>0</v>
      </c>
      <c r="S61" s="102"/>
    </row>
    <row r="62" spans="1:19" ht="65.25" customHeight="1">
      <c r="A62" s="701">
        <v>101</v>
      </c>
      <c r="B62" s="713"/>
      <c r="C62" s="701" t="s">
        <v>573</v>
      </c>
      <c r="D62" s="715">
        <f t="shared" si="0"/>
        <v>0</v>
      </c>
      <c r="E62" s="724"/>
      <c r="F62" s="724"/>
      <c r="G62" s="724">
        <v>0</v>
      </c>
      <c r="H62" s="724"/>
      <c r="I62" s="726"/>
      <c r="J62" s="715">
        <f t="shared" si="1"/>
        <v>0</v>
      </c>
      <c r="K62" s="102"/>
      <c r="L62" s="102"/>
      <c r="M62" s="102">
        <v>0</v>
      </c>
      <c r="N62" s="102"/>
      <c r="O62" s="715">
        <f t="shared" si="2"/>
        <v>0</v>
      </c>
      <c r="P62" s="102"/>
      <c r="Q62" s="102"/>
      <c r="R62" s="102">
        <v>0</v>
      </c>
      <c r="S62" s="102"/>
    </row>
    <row r="63" spans="1:19" ht="36" customHeight="1">
      <c r="A63" s="701">
        <v>102</v>
      </c>
      <c r="B63" s="713" t="s">
        <v>302</v>
      </c>
      <c r="C63" s="701" t="s">
        <v>333</v>
      </c>
      <c r="D63" s="715">
        <f t="shared" si="0"/>
        <v>0</v>
      </c>
      <c r="E63" s="724">
        <f>E64+E65</f>
        <v>0</v>
      </c>
      <c r="F63" s="724">
        <f>F64+F65</f>
        <v>0</v>
      </c>
      <c r="G63" s="724">
        <f>G64+G65</f>
        <v>0</v>
      </c>
      <c r="H63" s="724">
        <f>H64+H65</f>
        <v>0</v>
      </c>
      <c r="I63" s="726">
        <f>I64+I65</f>
        <v>0</v>
      </c>
      <c r="J63" s="715">
        <f t="shared" si="1"/>
        <v>0</v>
      </c>
      <c r="K63" s="724">
        <f>K64+K65</f>
        <v>0</v>
      </c>
      <c r="L63" s="724">
        <f>L64+L65</f>
        <v>0</v>
      </c>
      <c r="M63" s="724">
        <f>M64+M65</f>
        <v>0</v>
      </c>
      <c r="N63" s="724">
        <f>N64+N65</f>
        <v>0</v>
      </c>
      <c r="O63" s="715">
        <f t="shared" si="2"/>
        <v>0</v>
      </c>
      <c r="P63" s="724">
        <f>P64+P65</f>
        <v>0</v>
      </c>
      <c r="Q63" s="724">
        <f>Q64+Q65</f>
        <v>0</v>
      </c>
      <c r="R63" s="724">
        <f>R64+R65</f>
        <v>0</v>
      </c>
      <c r="S63" s="724">
        <f>S64+S65</f>
        <v>0</v>
      </c>
    </row>
    <row r="64" spans="1:19" ht="102" customHeight="1">
      <c r="A64" s="701">
        <v>103</v>
      </c>
      <c r="B64" s="713"/>
      <c r="C64" s="701" t="s">
        <v>574</v>
      </c>
      <c r="D64" s="715">
        <f t="shared" si="0"/>
        <v>0</v>
      </c>
      <c r="E64" s="724"/>
      <c r="F64" s="724"/>
      <c r="G64" s="724">
        <v>0</v>
      </c>
      <c r="H64" s="724"/>
      <c r="I64" s="726"/>
      <c r="J64" s="715">
        <f t="shared" si="1"/>
        <v>0</v>
      </c>
      <c r="K64" s="102"/>
      <c r="L64" s="102"/>
      <c r="M64" s="102">
        <v>0</v>
      </c>
      <c r="N64" s="102"/>
      <c r="O64" s="715">
        <f t="shared" si="2"/>
        <v>0</v>
      </c>
      <c r="P64" s="102"/>
      <c r="Q64" s="102"/>
      <c r="R64" s="102">
        <v>0</v>
      </c>
      <c r="S64" s="102"/>
    </row>
    <row r="65" spans="1:19" ht="100.5" customHeight="1">
      <c r="A65" s="701">
        <v>104</v>
      </c>
      <c r="B65" s="713"/>
      <c r="C65" s="701" t="s">
        <v>575</v>
      </c>
      <c r="D65" s="715">
        <f t="shared" si="0"/>
        <v>0</v>
      </c>
      <c r="E65" s="724"/>
      <c r="F65" s="724"/>
      <c r="G65" s="724">
        <v>0</v>
      </c>
      <c r="H65" s="724"/>
      <c r="I65" s="726"/>
      <c r="J65" s="715">
        <f t="shared" si="1"/>
        <v>0</v>
      </c>
      <c r="K65" s="102"/>
      <c r="L65" s="102"/>
      <c r="M65" s="102">
        <v>0</v>
      </c>
      <c r="N65" s="102"/>
      <c r="O65" s="715">
        <f t="shared" si="2"/>
        <v>0</v>
      </c>
      <c r="P65" s="102"/>
      <c r="Q65" s="102"/>
      <c r="R65" s="102">
        <v>0</v>
      </c>
      <c r="S65" s="102"/>
    </row>
    <row r="66" spans="1:19" ht="60" customHeight="1">
      <c r="A66" s="701">
        <v>105</v>
      </c>
      <c r="B66" s="713" t="s">
        <v>303</v>
      </c>
      <c r="C66" s="701" t="s">
        <v>334</v>
      </c>
      <c r="D66" s="715">
        <f t="shared" si="0"/>
        <v>0</v>
      </c>
      <c r="E66" s="724">
        <f>E67+E68+E69</f>
        <v>0</v>
      </c>
      <c r="F66" s="724">
        <f>F67+F68+F69</f>
        <v>0</v>
      </c>
      <c r="G66" s="724">
        <f>G67+G68+G69</f>
        <v>0</v>
      </c>
      <c r="H66" s="724">
        <f>H67+H68+H69</f>
        <v>0</v>
      </c>
      <c r="I66" s="726">
        <f>I67+I68+I69</f>
        <v>0</v>
      </c>
      <c r="J66" s="715">
        <f t="shared" si="1"/>
        <v>0</v>
      </c>
      <c r="K66" s="724">
        <f>K67+K68+K69</f>
        <v>0</v>
      </c>
      <c r="L66" s="724">
        <f>L67+L68+L69</f>
        <v>0</v>
      </c>
      <c r="M66" s="724">
        <f>M67+M68+M69</f>
        <v>0</v>
      </c>
      <c r="N66" s="724">
        <f>N67+N68+N69</f>
        <v>0</v>
      </c>
      <c r="O66" s="715">
        <f t="shared" si="2"/>
        <v>0</v>
      </c>
      <c r="P66" s="724">
        <f>P67+P68+P69</f>
        <v>0</v>
      </c>
      <c r="Q66" s="724">
        <f>Q67+Q68+Q69</f>
        <v>0</v>
      </c>
      <c r="R66" s="724">
        <f>R67+R68+R69</f>
        <v>0</v>
      </c>
      <c r="S66" s="724">
        <f>S67+S68+S69</f>
        <v>0</v>
      </c>
    </row>
    <row r="67" spans="1:19" ht="63" customHeight="1">
      <c r="A67" s="701">
        <v>106</v>
      </c>
      <c r="B67" s="713"/>
      <c r="C67" s="701" t="s">
        <v>576</v>
      </c>
      <c r="D67" s="715">
        <f t="shared" si="0"/>
        <v>0</v>
      </c>
      <c r="E67" s="724"/>
      <c r="F67" s="724"/>
      <c r="G67" s="724">
        <v>0</v>
      </c>
      <c r="H67" s="724"/>
      <c r="I67" s="726"/>
      <c r="J67" s="715">
        <f t="shared" si="1"/>
        <v>0</v>
      </c>
      <c r="K67" s="102"/>
      <c r="L67" s="102"/>
      <c r="M67" s="102">
        <v>0</v>
      </c>
      <c r="N67" s="102"/>
      <c r="O67" s="715">
        <f t="shared" si="2"/>
        <v>0</v>
      </c>
      <c r="P67" s="102"/>
      <c r="Q67" s="102"/>
      <c r="R67" s="102">
        <v>0</v>
      </c>
      <c r="S67" s="102"/>
    </row>
    <row r="68" spans="1:19" ht="46.5" customHeight="1">
      <c r="A68" s="701">
        <v>107</v>
      </c>
      <c r="B68" s="713"/>
      <c r="C68" s="701" t="s">
        <v>577</v>
      </c>
      <c r="D68" s="715">
        <f t="shared" si="0"/>
        <v>0</v>
      </c>
      <c r="E68" s="724"/>
      <c r="F68" s="724"/>
      <c r="G68" s="724">
        <v>0</v>
      </c>
      <c r="H68" s="724"/>
      <c r="I68" s="726"/>
      <c r="J68" s="715">
        <f t="shared" si="1"/>
        <v>0</v>
      </c>
      <c r="K68" s="102"/>
      <c r="L68" s="102"/>
      <c r="M68" s="102">
        <v>0</v>
      </c>
      <c r="N68" s="102"/>
      <c r="O68" s="715">
        <f t="shared" si="2"/>
        <v>0</v>
      </c>
      <c r="P68" s="102"/>
      <c r="Q68" s="102"/>
      <c r="R68" s="102">
        <v>0</v>
      </c>
      <c r="S68" s="102"/>
    </row>
    <row r="69" spans="1:19" ht="59.25" customHeight="1">
      <c r="A69" s="701">
        <v>108</v>
      </c>
      <c r="B69" s="713"/>
      <c r="C69" s="701" t="s">
        <v>578</v>
      </c>
      <c r="D69" s="715">
        <f t="shared" si="0"/>
        <v>0</v>
      </c>
      <c r="E69" s="724"/>
      <c r="F69" s="724"/>
      <c r="G69" s="724">
        <v>0</v>
      </c>
      <c r="H69" s="724"/>
      <c r="I69" s="726"/>
      <c r="J69" s="715">
        <f t="shared" si="1"/>
        <v>0</v>
      </c>
      <c r="K69" s="102"/>
      <c r="L69" s="102"/>
      <c r="M69" s="102">
        <v>0</v>
      </c>
      <c r="N69" s="102"/>
      <c r="O69" s="715">
        <f t="shared" si="2"/>
        <v>0</v>
      </c>
      <c r="P69" s="102"/>
      <c r="Q69" s="102"/>
      <c r="R69" s="102">
        <v>0</v>
      </c>
      <c r="S69" s="102"/>
    </row>
    <row r="70" spans="1:19" ht="60" customHeight="1">
      <c r="A70" s="703">
        <v>109</v>
      </c>
      <c r="B70" s="713" t="s">
        <v>579</v>
      </c>
      <c r="C70" s="701" t="s">
        <v>334</v>
      </c>
      <c r="D70" s="715">
        <f aca="true" t="shared" si="3" ref="D70:D124">E70+F70+G70+H70</f>
        <v>0</v>
      </c>
      <c r="E70" s="724"/>
      <c r="F70" s="724"/>
      <c r="G70" s="724">
        <v>0</v>
      </c>
      <c r="H70" s="724"/>
      <c r="I70" s="726"/>
      <c r="J70" s="715">
        <f aca="true" t="shared" si="4" ref="J70:J124">K70+L70+M70+N70</f>
        <v>0</v>
      </c>
      <c r="K70" s="102"/>
      <c r="L70" s="102"/>
      <c r="M70" s="102">
        <v>0</v>
      </c>
      <c r="N70" s="102"/>
      <c r="O70" s="715">
        <f aca="true" t="shared" si="5" ref="O70:O124">P70+Q70+R70+S70</f>
        <v>0</v>
      </c>
      <c r="P70" s="102"/>
      <c r="Q70" s="102"/>
      <c r="R70" s="102">
        <v>0</v>
      </c>
      <c r="S70" s="102"/>
    </row>
    <row r="71" spans="1:19" s="99" customFormat="1" ht="43.5" customHeight="1">
      <c r="A71" s="705">
        <v>110</v>
      </c>
      <c r="B71" s="737" t="s">
        <v>538</v>
      </c>
      <c r="C71" s="705" t="s">
        <v>336</v>
      </c>
      <c r="D71" s="715">
        <f t="shared" si="3"/>
        <v>7.5</v>
      </c>
      <c r="E71" s="721">
        <f>E72+E75+E76+E77+E78</f>
        <v>0</v>
      </c>
      <c r="F71" s="721">
        <f>F72+F75+F76+F77+F78</f>
        <v>7.5</v>
      </c>
      <c r="G71" s="721">
        <f>G72+G75+G76+G77+G78</f>
        <v>0</v>
      </c>
      <c r="H71" s="721">
        <f>H72+H75+H76+H77+H78</f>
        <v>0</v>
      </c>
      <c r="I71" s="735">
        <f>I72+I75+I76+I77+I78</f>
        <v>107.5</v>
      </c>
      <c r="J71" s="720">
        <f t="shared" si="4"/>
        <v>172.5</v>
      </c>
      <c r="K71" s="723">
        <f>K72+K75+K76+K77+K78</f>
        <v>0</v>
      </c>
      <c r="L71" s="723">
        <f>L72+L75+L76+L77+L78</f>
        <v>107.5</v>
      </c>
      <c r="M71" s="723">
        <f>M72+M75+M76+M77+M78</f>
        <v>0</v>
      </c>
      <c r="N71" s="723">
        <f>N72+N75+N76+N77+N78</f>
        <v>65</v>
      </c>
      <c r="O71" s="720">
        <f t="shared" si="5"/>
        <v>172.5</v>
      </c>
      <c r="P71" s="723">
        <f>P72+P75+P76+P77+P78</f>
        <v>0</v>
      </c>
      <c r="Q71" s="723">
        <f>Q72+Q75+Q76+Q77+Q78</f>
        <v>107.5</v>
      </c>
      <c r="R71" s="723">
        <f>R72+R75+R76+R77+R78</f>
        <v>0</v>
      </c>
      <c r="S71" s="723">
        <f>S72+S75+S76+S77+S78</f>
        <v>65</v>
      </c>
    </row>
    <row r="72" spans="1:19" ht="34.5" customHeight="1">
      <c r="A72" s="701">
        <v>111</v>
      </c>
      <c r="B72" s="701" t="s">
        <v>337</v>
      </c>
      <c r="C72" s="701" t="s">
        <v>338</v>
      </c>
      <c r="D72" s="715">
        <f t="shared" si="3"/>
        <v>0</v>
      </c>
      <c r="E72" s="729">
        <f>E73+E74</f>
        <v>0</v>
      </c>
      <c r="F72" s="729">
        <f>F73+F74</f>
        <v>0</v>
      </c>
      <c r="G72" s="729">
        <f>G73+G74</f>
        <v>0</v>
      </c>
      <c r="H72" s="729">
        <f>H73+H74</f>
        <v>0</v>
      </c>
      <c r="I72" s="733">
        <f>I73+I74</f>
        <v>100</v>
      </c>
      <c r="J72" s="720">
        <f t="shared" si="4"/>
        <v>165</v>
      </c>
      <c r="K72" s="731">
        <f>K73+K74</f>
        <v>0</v>
      </c>
      <c r="L72" s="731">
        <f>L73+L74</f>
        <v>100</v>
      </c>
      <c r="M72" s="731">
        <f>M73+M74</f>
        <v>0</v>
      </c>
      <c r="N72" s="731">
        <f>N73+N74</f>
        <v>65</v>
      </c>
      <c r="O72" s="720">
        <f t="shared" si="5"/>
        <v>165</v>
      </c>
      <c r="P72" s="731">
        <f>P73+P74</f>
        <v>0</v>
      </c>
      <c r="Q72" s="731">
        <f>Q73+Q74</f>
        <v>100</v>
      </c>
      <c r="R72" s="731">
        <f>R73+R74</f>
        <v>0</v>
      </c>
      <c r="S72" s="731">
        <f>S73+S74</f>
        <v>65</v>
      </c>
    </row>
    <row r="73" spans="1:19" ht="21.75" customHeight="1">
      <c r="A73" s="701">
        <v>112</v>
      </c>
      <c r="B73" s="701"/>
      <c r="C73" s="701" t="s">
        <v>60</v>
      </c>
      <c r="D73" s="715">
        <f t="shared" si="3"/>
        <v>0</v>
      </c>
      <c r="E73" s="729">
        <v>0</v>
      </c>
      <c r="F73" s="729">
        <v>0</v>
      </c>
      <c r="G73" s="729">
        <v>0</v>
      </c>
      <c r="H73" s="729">
        <v>0</v>
      </c>
      <c r="I73" s="733">
        <v>0</v>
      </c>
      <c r="J73" s="715">
        <f t="shared" si="4"/>
        <v>0</v>
      </c>
      <c r="K73" s="102"/>
      <c r="L73" s="102"/>
      <c r="M73" s="102">
        <v>0</v>
      </c>
      <c r="N73" s="102"/>
      <c r="O73" s="715">
        <f t="shared" si="5"/>
        <v>0</v>
      </c>
      <c r="P73" s="102"/>
      <c r="Q73" s="102"/>
      <c r="R73" s="102">
        <v>0</v>
      </c>
      <c r="S73" s="102"/>
    </row>
    <row r="74" spans="1:19" ht="30.75" customHeight="1">
      <c r="A74" s="701">
        <v>113</v>
      </c>
      <c r="B74" s="701"/>
      <c r="C74" s="701" t="s">
        <v>61</v>
      </c>
      <c r="D74" s="715">
        <f t="shared" si="3"/>
        <v>0</v>
      </c>
      <c r="E74" s="729">
        <v>0</v>
      </c>
      <c r="F74" s="729">
        <v>0</v>
      </c>
      <c r="G74" s="729">
        <v>0</v>
      </c>
      <c r="H74" s="729">
        <v>0</v>
      </c>
      <c r="I74" s="733">
        <v>100</v>
      </c>
      <c r="J74" s="720">
        <f t="shared" si="4"/>
        <v>165</v>
      </c>
      <c r="K74" s="727">
        <v>0</v>
      </c>
      <c r="L74" s="727">
        <v>100</v>
      </c>
      <c r="M74" s="727">
        <v>0</v>
      </c>
      <c r="N74" s="727">
        <v>65</v>
      </c>
      <c r="O74" s="720">
        <f t="shared" si="5"/>
        <v>165</v>
      </c>
      <c r="P74" s="727">
        <v>0</v>
      </c>
      <c r="Q74" s="727">
        <v>100</v>
      </c>
      <c r="R74" s="727">
        <v>0</v>
      </c>
      <c r="S74" s="727">
        <v>65</v>
      </c>
    </row>
    <row r="75" spans="1:19" ht="36.75" customHeight="1">
      <c r="A75" s="701">
        <v>114</v>
      </c>
      <c r="B75" s="701" t="s">
        <v>339</v>
      </c>
      <c r="C75" s="701" t="s">
        <v>340</v>
      </c>
      <c r="D75" s="715">
        <f t="shared" si="3"/>
        <v>0</v>
      </c>
      <c r="E75" s="729">
        <v>0</v>
      </c>
      <c r="F75" s="729">
        <v>0</v>
      </c>
      <c r="G75" s="729">
        <v>0</v>
      </c>
      <c r="H75" s="729">
        <v>0</v>
      </c>
      <c r="I75" s="733">
        <v>0</v>
      </c>
      <c r="J75" s="715">
        <f t="shared" si="4"/>
        <v>0</v>
      </c>
      <c r="K75" s="102"/>
      <c r="L75" s="102"/>
      <c r="M75" s="102">
        <v>0</v>
      </c>
      <c r="N75" s="102"/>
      <c r="O75" s="715">
        <f t="shared" si="5"/>
        <v>0</v>
      </c>
      <c r="P75" s="102"/>
      <c r="Q75" s="102"/>
      <c r="R75" s="102">
        <v>0</v>
      </c>
      <c r="S75" s="102"/>
    </row>
    <row r="76" spans="1:19" ht="24" customHeight="1">
      <c r="A76" s="701">
        <v>115</v>
      </c>
      <c r="B76" s="26" t="s">
        <v>303</v>
      </c>
      <c r="C76" s="26" t="s">
        <v>341</v>
      </c>
      <c r="D76" s="715">
        <f t="shared" si="3"/>
        <v>0</v>
      </c>
      <c r="E76" s="729">
        <v>0</v>
      </c>
      <c r="F76" s="729">
        <v>0</v>
      </c>
      <c r="G76" s="729">
        <v>0</v>
      </c>
      <c r="H76" s="729">
        <v>0</v>
      </c>
      <c r="I76" s="733">
        <v>0</v>
      </c>
      <c r="J76" s="715">
        <f t="shared" si="4"/>
        <v>0</v>
      </c>
      <c r="K76" s="102"/>
      <c r="L76" s="102"/>
      <c r="M76" s="102">
        <v>0</v>
      </c>
      <c r="N76" s="102"/>
      <c r="O76" s="715">
        <f t="shared" si="5"/>
        <v>0</v>
      </c>
      <c r="P76" s="102"/>
      <c r="Q76" s="102"/>
      <c r="R76" s="102">
        <v>0</v>
      </c>
      <c r="S76" s="103"/>
    </row>
    <row r="77" spans="1:19" ht="33.75" customHeight="1">
      <c r="A77" s="703">
        <v>116</v>
      </c>
      <c r="B77" s="701" t="s">
        <v>304</v>
      </c>
      <c r="C77" s="701" t="s">
        <v>342</v>
      </c>
      <c r="D77" s="715">
        <f t="shared" si="3"/>
        <v>0</v>
      </c>
      <c r="E77" s="729">
        <v>0</v>
      </c>
      <c r="F77" s="729">
        <v>0</v>
      </c>
      <c r="G77" s="729">
        <v>0</v>
      </c>
      <c r="H77" s="729">
        <v>0</v>
      </c>
      <c r="I77" s="733">
        <v>0</v>
      </c>
      <c r="J77" s="715">
        <f t="shared" si="4"/>
        <v>0</v>
      </c>
      <c r="K77" s="102"/>
      <c r="L77" s="102"/>
      <c r="M77" s="102">
        <v>0</v>
      </c>
      <c r="N77" s="102"/>
      <c r="O77" s="715">
        <f t="shared" si="5"/>
        <v>0</v>
      </c>
      <c r="P77" s="102"/>
      <c r="Q77" s="102"/>
      <c r="R77" s="102">
        <v>0</v>
      </c>
      <c r="S77" s="102"/>
    </row>
    <row r="78" spans="1:19" s="100" customFormat="1" ht="48" customHeight="1">
      <c r="A78" s="701">
        <v>117</v>
      </c>
      <c r="B78" s="703" t="s">
        <v>310</v>
      </c>
      <c r="C78" s="703" t="s">
        <v>343</v>
      </c>
      <c r="D78" s="715">
        <f t="shared" si="3"/>
        <v>7.5</v>
      </c>
      <c r="E78" s="729">
        <f>E79+E80+E81</f>
        <v>0</v>
      </c>
      <c r="F78" s="729">
        <v>7.5</v>
      </c>
      <c r="G78" s="729">
        <f>G79+G80+G81</f>
        <v>0</v>
      </c>
      <c r="H78" s="729">
        <f>H79+H80+H81</f>
        <v>0</v>
      </c>
      <c r="I78" s="733">
        <f>I79+I80+I81</f>
        <v>7.5</v>
      </c>
      <c r="J78" s="715">
        <f t="shared" si="4"/>
        <v>7.5</v>
      </c>
      <c r="K78" s="729">
        <f>K79+K80+K81</f>
        <v>0</v>
      </c>
      <c r="L78" s="729">
        <f>L79+L80+L81</f>
        <v>7.5</v>
      </c>
      <c r="M78" s="729">
        <f>M79+M80+M81</f>
        <v>0</v>
      </c>
      <c r="N78" s="729">
        <f>N79+N80+N81</f>
        <v>0</v>
      </c>
      <c r="O78" s="715">
        <f t="shared" si="5"/>
        <v>7.5</v>
      </c>
      <c r="P78" s="729">
        <f>P79+P80+P81</f>
        <v>0</v>
      </c>
      <c r="Q78" s="729">
        <f>Q79+Q80+Q81</f>
        <v>7.5</v>
      </c>
      <c r="R78" s="729">
        <f>R79+R80+R81</f>
        <v>0</v>
      </c>
      <c r="S78" s="729">
        <f>S79+S80+S81</f>
        <v>0</v>
      </c>
    </row>
    <row r="79" spans="1:19" ht="36.75" customHeight="1">
      <c r="A79" s="701">
        <v>118</v>
      </c>
      <c r="B79" s="701"/>
      <c r="C79" s="701" t="s">
        <v>580</v>
      </c>
      <c r="D79" s="715">
        <f t="shared" si="3"/>
        <v>0</v>
      </c>
      <c r="E79" s="724">
        <v>0</v>
      </c>
      <c r="F79" s="724">
        <v>0</v>
      </c>
      <c r="G79" s="724">
        <v>0</v>
      </c>
      <c r="H79" s="724">
        <v>0</v>
      </c>
      <c r="I79" s="726">
        <v>0</v>
      </c>
      <c r="J79" s="715">
        <f t="shared" si="4"/>
        <v>0</v>
      </c>
      <c r="K79" s="102"/>
      <c r="L79" s="102"/>
      <c r="M79" s="102">
        <v>0</v>
      </c>
      <c r="N79" s="102"/>
      <c r="O79" s="715">
        <f t="shared" si="5"/>
        <v>0</v>
      </c>
      <c r="P79" s="102"/>
      <c r="Q79" s="102"/>
      <c r="R79" s="102">
        <v>0</v>
      </c>
      <c r="S79" s="102"/>
    </row>
    <row r="80" spans="1:19" ht="30" customHeight="1">
      <c r="A80" s="701">
        <v>119</v>
      </c>
      <c r="B80" s="701"/>
      <c r="C80" s="701" t="s">
        <v>581</v>
      </c>
      <c r="D80" s="715">
        <f t="shared" si="3"/>
        <v>7.5</v>
      </c>
      <c r="E80" s="724">
        <v>0</v>
      </c>
      <c r="F80" s="724">
        <v>7.5</v>
      </c>
      <c r="G80" s="724">
        <v>0</v>
      </c>
      <c r="H80" s="724">
        <v>0</v>
      </c>
      <c r="I80" s="726">
        <v>7.5</v>
      </c>
      <c r="J80" s="715">
        <f t="shared" si="4"/>
        <v>7.5</v>
      </c>
      <c r="K80" s="102">
        <v>0</v>
      </c>
      <c r="L80" s="102">
        <v>7.5</v>
      </c>
      <c r="M80" s="102">
        <v>0</v>
      </c>
      <c r="N80" s="102">
        <v>0</v>
      </c>
      <c r="O80" s="715">
        <f t="shared" si="5"/>
        <v>7.5</v>
      </c>
      <c r="P80" s="102">
        <v>0</v>
      </c>
      <c r="Q80" s="102">
        <v>7.5</v>
      </c>
      <c r="R80" s="102">
        <v>0</v>
      </c>
      <c r="S80" s="102">
        <v>0</v>
      </c>
    </row>
    <row r="81" spans="1:19" ht="24" customHeight="1">
      <c r="A81" s="703">
        <v>120</v>
      </c>
      <c r="B81" s="701"/>
      <c r="C81" s="701" t="s">
        <v>582</v>
      </c>
      <c r="D81" s="715">
        <f t="shared" si="3"/>
        <v>0</v>
      </c>
      <c r="E81" s="724">
        <v>0</v>
      </c>
      <c r="F81" s="724">
        <v>0</v>
      </c>
      <c r="G81" s="724">
        <v>0</v>
      </c>
      <c r="H81" s="724">
        <v>0</v>
      </c>
      <c r="I81" s="726">
        <v>0</v>
      </c>
      <c r="J81" s="715">
        <f t="shared" si="4"/>
        <v>0</v>
      </c>
      <c r="K81" s="102">
        <v>0</v>
      </c>
      <c r="L81" s="102">
        <v>0</v>
      </c>
      <c r="M81" s="102">
        <v>0</v>
      </c>
      <c r="N81" s="102">
        <v>0</v>
      </c>
      <c r="O81" s="715">
        <f t="shared" si="5"/>
        <v>0</v>
      </c>
      <c r="P81" s="102">
        <v>0</v>
      </c>
      <c r="Q81" s="102">
        <v>0</v>
      </c>
      <c r="R81" s="102">
        <v>0</v>
      </c>
      <c r="S81" s="102">
        <v>0</v>
      </c>
    </row>
    <row r="82" spans="1:19" s="99" customFormat="1" ht="30" customHeight="1">
      <c r="A82" s="738">
        <v>121</v>
      </c>
      <c r="B82" s="737" t="s">
        <v>538</v>
      </c>
      <c r="C82" s="705" t="s">
        <v>345</v>
      </c>
      <c r="D82" s="715">
        <f t="shared" si="3"/>
        <v>342.2537</v>
      </c>
      <c r="E82" s="721">
        <f>E83+E84+E85+E87+E88+E89+E90+E91+E92</f>
        <v>230.47</v>
      </c>
      <c r="F82" s="721">
        <f>F83+F84+F85+F87+F88+F89+F90+F91+F92</f>
        <v>12.13</v>
      </c>
      <c r="G82" s="721">
        <f>G83+G84+G85+G87+G88+G89+G90+G91+G92</f>
        <v>0</v>
      </c>
      <c r="H82" s="721">
        <f>H83+H84+H85+H87+H88+H89+H90+H91+H92</f>
        <v>99.6537</v>
      </c>
      <c r="I82" s="722">
        <f>I83+I84+I85+I87+I88+I89+I90+I91+I92</f>
        <v>542.5998280000001</v>
      </c>
      <c r="J82" s="720">
        <f t="shared" si="4"/>
        <v>642.2539979999999</v>
      </c>
      <c r="K82" s="723">
        <f>K83+K84+K85+K87+K88+K89+K90+K91+K92</f>
        <v>230.46999999999997</v>
      </c>
      <c r="L82" s="723">
        <f>L83+L84+L85+L87+L88+L89+L90+L91+L92</f>
        <v>312.129998</v>
      </c>
      <c r="M82" s="723">
        <f>M83+M84+M85+M87+M88+M89+M90+M91+M92</f>
        <v>0</v>
      </c>
      <c r="N82" s="723">
        <f>N83+N84+N85+N87+N88+N89+N90+N91+N92</f>
        <v>99.654</v>
      </c>
      <c r="O82" s="720">
        <f t="shared" si="5"/>
        <v>631.520557</v>
      </c>
      <c r="P82" s="723">
        <f>P83+P84+P85+P87+P88+P89+P90+P91+P92</f>
        <v>230.46999999999997</v>
      </c>
      <c r="Q82" s="723">
        <f>Q83+Q84+Q85+Q87+Q88+Q89+Q90+Q91+Q92</f>
        <v>301.39655700000003</v>
      </c>
      <c r="R82" s="723">
        <f>R83+R84+R85+R87+R88+R89+R90+R91+R92</f>
        <v>0</v>
      </c>
      <c r="S82" s="723">
        <f>S83+S84+S85+S87+S88+S89+S90+S91+S92</f>
        <v>99.654</v>
      </c>
    </row>
    <row r="83" spans="1:19" ht="42" customHeight="1">
      <c r="A83" s="701">
        <v>122</v>
      </c>
      <c r="B83" s="713" t="s">
        <v>301</v>
      </c>
      <c r="C83" s="701" t="s">
        <v>346</v>
      </c>
      <c r="D83" s="715">
        <f t="shared" si="3"/>
        <v>0</v>
      </c>
      <c r="E83" s="729">
        <v>0</v>
      </c>
      <c r="F83" s="729">
        <v>0</v>
      </c>
      <c r="G83" s="729">
        <v>0</v>
      </c>
      <c r="H83" s="729">
        <v>0</v>
      </c>
      <c r="I83" s="733">
        <v>0</v>
      </c>
      <c r="J83" s="715">
        <f t="shared" si="4"/>
        <v>0</v>
      </c>
      <c r="K83" s="102"/>
      <c r="L83" s="102"/>
      <c r="M83" s="102">
        <v>0</v>
      </c>
      <c r="N83" s="102"/>
      <c r="O83" s="715">
        <f t="shared" si="5"/>
        <v>0</v>
      </c>
      <c r="P83" s="102"/>
      <c r="Q83" s="102"/>
      <c r="R83" s="102">
        <v>0</v>
      </c>
      <c r="S83" s="102"/>
    </row>
    <row r="84" spans="1:19" ht="63.75" customHeight="1">
      <c r="A84" s="701">
        <v>123</v>
      </c>
      <c r="B84" s="713" t="s">
        <v>302</v>
      </c>
      <c r="C84" s="701" t="s">
        <v>347</v>
      </c>
      <c r="D84" s="715">
        <f t="shared" si="3"/>
        <v>217.0484</v>
      </c>
      <c r="E84" s="729">
        <v>144.332</v>
      </c>
      <c r="F84" s="729">
        <v>7.5964</v>
      </c>
      <c r="G84" s="729">
        <v>0</v>
      </c>
      <c r="H84" s="729">
        <v>65.12</v>
      </c>
      <c r="I84" s="733">
        <v>394.485</v>
      </c>
      <c r="J84" s="720">
        <f t="shared" si="4"/>
        <v>459.60528</v>
      </c>
      <c r="K84" s="727">
        <v>179.09632</v>
      </c>
      <c r="L84" s="727">
        <v>215.38896</v>
      </c>
      <c r="M84" s="727">
        <v>0</v>
      </c>
      <c r="N84" s="727">
        <v>65.12</v>
      </c>
      <c r="O84" s="720">
        <f t="shared" si="5"/>
        <v>459.60528</v>
      </c>
      <c r="P84" s="727">
        <v>179.09632</v>
      </c>
      <c r="Q84" s="727">
        <v>215.38896</v>
      </c>
      <c r="R84" s="727">
        <v>0</v>
      </c>
      <c r="S84" s="727">
        <v>65.12</v>
      </c>
    </row>
    <row r="85" spans="1:19" ht="36" customHeight="1">
      <c r="A85" s="701">
        <v>124</v>
      </c>
      <c r="B85" s="713" t="s">
        <v>303</v>
      </c>
      <c r="C85" s="701" t="s">
        <v>348</v>
      </c>
      <c r="D85" s="715">
        <f t="shared" si="3"/>
        <v>70.1779</v>
      </c>
      <c r="E85" s="729">
        <f>E86</f>
        <v>60</v>
      </c>
      <c r="F85" s="729">
        <f>F86</f>
        <v>3.1579</v>
      </c>
      <c r="G85" s="729">
        <f>G86</f>
        <v>0</v>
      </c>
      <c r="H85" s="729">
        <f>H86</f>
        <v>7.02</v>
      </c>
      <c r="I85" s="732">
        <v>63.158</v>
      </c>
      <c r="J85" s="720">
        <f t="shared" si="4"/>
        <v>70.17788999999999</v>
      </c>
      <c r="K85" s="101">
        <f>K86</f>
        <v>28.67368</v>
      </c>
      <c r="L85" s="101">
        <f>L86</f>
        <v>34.48421</v>
      </c>
      <c r="M85" s="101">
        <f>M86</f>
        <v>0</v>
      </c>
      <c r="N85" s="101">
        <f>N86</f>
        <v>7.02</v>
      </c>
      <c r="O85" s="720">
        <f t="shared" si="5"/>
        <v>70.17788999999999</v>
      </c>
      <c r="P85" s="101">
        <f>P86</f>
        <v>28.67368</v>
      </c>
      <c r="Q85" s="101">
        <f>Q86</f>
        <v>34.48421</v>
      </c>
      <c r="R85" s="731">
        <f>R86</f>
        <v>0</v>
      </c>
      <c r="S85" s="731">
        <f>S86</f>
        <v>7.02</v>
      </c>
    </row>
    <row r="86" spans="1:19" ht="42" customHeight="1">
      <c r="A86" s="701">
        <v>125</v>
      </c>
      <c r="B86" s="713"/>
      <c r="C86" s="701" t="s">
        <v>349</v>
      </c>
      <c r="D86" s="715">
        <f t="shared" si="3"/>
        <v>70.1779</v>
      </c>
      <c r="E86" s="729">
        <v>60</v>
      </c>
      <c r="F86" s="729">
        <v>3.1579</v>
      </c>
      <c r="G86" s="729">
        <v>0</v>
      </c>
      <c r="H86" s="729">
        <v>7.02</v>
      </c>
      <c r="I86" s="732">
        <v>63.1579</v>
      </c>
      <c r="J86" s="720">
        <f t="shared" si="4"/>
        <v>70.17788999999999</v>
      </c>
      <c r="K86" s="727">
        <v>28.67368</v>
      </c>
      <c r="L86" s="727">
        <v>34.48421</v>
      </c>
      <c r="M86" s="727">
        <v>0</v>
      </c>
      <c r="N86" s="727">
        <v>7.02</v>
      </c>
      <c r="O86" s="720">
        <f t="shared" si="5"/>
        <v>70.17788999999999</v>
      </c>
      <c r="P86" s="727">
        <v>28.67368</v>
      </c>
      <c r="Q86" s="727">
        <v>34.48421</v>
      </c>
      <c r="R86" s="727">
        <v>0</v>
      </c>
      <c r="S86" s="727">
        <v>7.02</v>
      </c>
    </row>
    <row r="87" spans="1:19" ht="40.5" customHeight="1">
      <c r="A87" s="701">
        <v>126</v>
      </c>
      <c r="B87" s="713" t="s">
        <v>304</v>
      </c>
      <c r="C87" s="701" t="s">
        <v>350</v>
      </c>
      <c r="D87" s="715">
        <f t="shared" si="3"/>
        <v>55.0274</v>
      </c>
      <c r="E87" s="729">
        <v>26.138</v>
      </c>
      <c r="F87" s="729">
        <v>1.3757</v>
      </c>
      <c r="G87" s="729">
        <v>0</v>
      </c>
      <c r="H87" s="729">
        <v>27.5137</v>
      </c>
      <c r="I87" s="733">
        <v>63.0062</v>
      </c>
      <c r="J87" s="720">
        <f t="shared" si="4"/>
        <v>90.52019999999999</v>
      </c>
      <c r="K87" s="727">
        <v>22.7</v>
      </c>
      <c r="L87" s="727">
        <v>40.3062</v>
      </c>
      <c r="M87" s="727">
        <v>0</v>
      </c>
      <c r="N87" s="727">
        <v>27.514</v>
      </c>
      <c r="O87" s="720">
        <f t="shared" si="5"/>
        <v>90.52019999999999</v>
      </c>
      <c r="P87" s="727">
        <v>22.7</v>
      </c>
      <c r="Q87" s="727">
        <v>40.3062</v>
      </c>
      <c r="R87" s="727">
        <v>0</v>
      </c>
      <c r="S87" s="727">
        <v>27.514</v>
      </c>
    </row>
    <row r="88" spans="1:19" ht="42" customHeight="1">
      <c r="A88" s="701">
        <v>127</v>
      </c>
      <c r="B88" s="713" t="s">
        <v>310</v>
      </c>
      <c r="C88" s="701" t="s">
        <v>351</v>
      </c>
      <c r="D88" s="715">
        <f t="shared" si="3"/>
        <v>0</v>
      </c>
      <c r="E88" s="729">
        <v>0</v>
      </c>
      <c r="F88" s="729">
        <v>0</v>
      </c>
      <c r="G88" s="729">
        <v>0</v>
      </c>
      <c r="H88" s="729">
        <v>0</v>
      </c>
      <c r="I88" s="733">
        <v>0</v>
      </c>
      <c r="J88" s="715">
        <f t="shared" si="4"/>
        <v>0</v>
      </c>
      <c r="K88" s="102"/>
      <c r="L88" s="102"/>
      <c r="M88" s="102">
        <v>0</v>
      </c>
      <c r="N88" s="102"/>
      <c r="O88" s="715">
        <f t="shared" si="5"/>
        <v>0</v>
      </c>
      <c r="P88" s="102"/>
      <c r="Q88" s="102"/>
      <c r="R88" s="102">
        <v>0</v>
      </c>
      <c r="S88" s="102"/>
    </row>
    <row r="89" spans="1:19" ht="36.75" customHeight="1">
      <c r="A89" s="701">
        <v>128</v>
      </c>
      <c r="B89" s="713" t="s">
        <v>352</v>
      </c>
      <c r="C89" s="701" t="s">
        <v>353</v>
      </c>
      <c r="D89" s="715">
        <f t="shared" si="3"/>
        <v>0</v>
      </c>
      <c r="E89" s="729">
        <v>0</v>
      </c>
      <c r="F89" s="729">
        <v>0</v>
      </c>
      <c r="G89" s="729">
        <v>0</v>
      </c>
      <c r="H89" s="729">
        <v>0</v>
      </c>
      <c r="I89" s="733">
        <v>0</v>
      </c>
      <c r="J89" s="715">
        <f t="shared" si="4"/>
        <v>0</v>
      </c>
      <c r="K89" s="102"/>
      <c r="L89" s="102"/>
      <c r="M89" s="102">
        <v>0</v>
      </c>
      <c r="N89" s="102"/>
      <c r="O89" s="715">
        <f t="shared" si="5"/>
        <v>0</v>
      </c>
      <c r="P89" s="102"/>
      <c r="Q89" s="102"/>
      <c r="R89" s="102">
        <v>0</v>
      </c>
      <c r="S89" s="102"/>
    </row>
    <row r="90" spans="1:19" ht="27" customHeight="1">
      <c r="A90" s="701">
        <v>129</v>
      </c>
      <c r="B90" s="713" t="s">
        <v>354</v>
      </c>
      <c r="C90" s="701" t="s">
        <v>355</v>
      </c>
      <c r="D90" s="715">
        <f t="shared" si="3"/>
        <v>0</v>
      </c>
      <c r="E90" s="729">
        <v>0</v>
      </c>
      <c r="F90" s="729">
        <v>0</v>
      </c>
      <c r="G90" s="729">
        <v>0</v>
      </c>
      <c r="H90" s="729">
        <v>0</v>
      </c>
      <c r="I90" s="733">
        <v>21.950628</v>
      </c>
      <c r="J90" s="715">
        <v>21.950628</v>
      </c>
      <c r="K90" s="102">
        <v>0</v>
      </c>
      <c r="L90" s="102">
        <v>21.950628</v>
      </c>
      <c r="M90" s="102">
        <v>0</v>
      </c>
      <c r="N90" s="102">
        <v>0</v>
      </c>
      <c r="O90" s="715">
        <f t="shared" si="5"/>
        <v>11.217187</v>
      </c>
      <c r="P90" s="102">
        <v>0</v>
      </c>
      <c r="Q90" s="102">
        <v>11.217187</v>
      </c>
      <c r="R90" s="102">
        <v>0</v>
      </c>
      <c r="S90" s="102">
        <v>0</v>
      </c>
    </row>
    <row r="91" spans="1:19" ht="27.75" customHeight="1">
      <c r="A91" s="701">
        <v>130</v>
      </c>
      <c r="B91" s="713" t="s">
        <v>356</v>
      </c>
      <c r="C91" s="701" t="s">
        <v>357</v>
      </c>
      <c r="D91" s="715">
        <f t="shared" si="3"/>
        <v>0</v>
      </c>
      <c r="E91" s="729">
        <v>0</v>
      </c>
      <c r="F91" s="729">
        <v>0</v>
      </c>
      <c r="G91" s="729">
        <v>0</v>
      </c>
      <c r="H91" s="729">
        <v>0</v>
      </c>
      <c r="I91" s="733">
        <v>0</v>
      </c>
      <c r="J91" s="715">
        <f t="shared" si="4"/>
        <v>0</v>
      </c>
      <c r="K91" s="102"/>
      <c r="L91" s="102"/>
      <c r="M91" s="102">
        <v>0</v>
      </c>
      <c r="N91" s="102"/>
      <c r="O91" s="715">
        <f t="shared" si="5"/>
        <v>0</v>
      </c>
      <c r="P91" s="102"/>
      <c r="Q91" s="102"/>
      <c r="R91" s="102">
        <v>0</v>
      </c>
      <c r="S91" s="102"/>
    </row>
    <row r="92" spans="1:19" ht="57.75" customHeight="1">
      <c r="A92" s="703">
        <v>131</v>
      </c>
      <c r="B92" s="713" t="s">
        <v>358</v>
      </c>
      <c r="C92" s="701" t="s">
        <v>583</v>
      </c>
      <c r="D92" s="715">
        <f t="shared" si="3"/>
        <v>0</v>
      </c>
      <c r="E92" s="724">
        <v>0</v>
      </c>
      <c r="F92" s="724">
        <v>0</v>
      </c>
      <c r="G92" s="724">
        <v>0</v>
      </c>
      <c r="H92" s="724">
        <v>0</v>
      </c>
      <c r="I92" s="733">
        <v>0</v>
      </c>
      <c r="J92" s="715">
        <f t="shared" si="4"/>
        <v>0</v>
      </c>
      <c r="K92" s="102">
        <v>0</v>
      </c>
      <c r="L92" s="102">
        <v>0</v>
      </c>
      <c r="M92" s="102">
        <v>0</v>
      </c>
      <c r="N92" s="102">
        <v>0</v>
      </c>
      <c r="O92" s="715">
        <f t="shared" si="5"/>
        <v>0</v>
      </c>
      <c r="P92" s="102">
        <v>0</v>
      </c>
      <c r="Q92" s="102">
        <v>0</v>
      </c>
      <c r="R92" s="102">
        <v>0</v>
      </c>
      <c r="S92" s="102">
        <v>0</v>
      </c>
    </row>
    <row r="93" spans="1:19" s="99" customFormat="1" ht="39" customHeight="1">
      <c r="A93" s="705">
        <v>132</v>
      </c>
      <c r="B93" s="737" t="s">
        <v>538</v>
      </c>
      <c r="C93" s="705" t="s">
        <v>360</v>
      </c>
      <c r="D93" s="715">
        <f t="shared" si="3"/>
        <v>1.2450999999999999</v>
      </c>
      <c r="E93" s="721">
        <f>E94+E97</f>
        <v>0.697</v>
      </c>
      <c r="F93" s="721">
        <f>F94+F97</f>
        <v>0.0367</v>
      </c>
      <c r="G93" s="721">
        <f>G94+G97</f>
        <v>0</v>
      </c>
      <c r="H93" s="721">
        <f>H94+H97</f>
        <v>0.5114</v>
      </c>
      <c r="I93" s="722">
        <f>I94+I97</f>
        <v>0.7337</v>
      </c>
      <c r="J93" s="720">
        <f t="shared" si="4"/>
        <v>1.24508</v>
      </c>
      <c r="K93" s="723">
        <f>K94+K97</f>
        <v>0.697</v>
      </c>
      <c r="L93" s="723">
        <f>L94+L97</f>
        <v>0.03668</v>
      </c>
      <c r="M93" s="723">
        <f>M94+M97</f>
        <v>0</v>
      </c>
      <c r="N93" s="723">
        <f>N94+N97</f>
        <v>0.5114</v>
      </c>
      <c r="O93" s="720">
        <f t="shared" si="5"/>
        <v>1.24508</v>
      </c>
      <c r="P93" s="723">
        <f>P94+P97</f>
        <v>0.697</v>
      </c>
      <c r="Q93" s="723">
        <f>Q94+Q97</f>
        <v>0.03668</v>
      </c>
      <c r="R93" s="723">
        <f>R94+R97</f>
        <v>0</v>
      </c>
      <c r="S93" s="723">
        <f>S94+S97</f>
        <v>0.5114</v>
      </c>
    </row>
    <row r="94" spans="1:19" ht="62.25" customHeight="1">
      <c r="A94" s="701">
        <v>133</v>
      </c>
      <c r="B94" s="701" t="s">
        <v>337</v>
      </c>
      <c r="C94" s="701" t="s">
        <v>361</v>
      </c>
      <c r="D94" s="715">
        <f t="shared" si="3"/>
        <v>1.2450999999999999</v>
      </c>
      <c r="E94" s="724">
        <f>E95+E96</f>
        <v>0.697</v>
      </c>
      <c r="F94" s="724">
        <f>F95+F96</f>
        <v>0.0367</v>
      </c>
      <c r="G94" s="724">
        <f>G95+G96</f>
        <v>0</v>
      </c>
      <c r="H94" s="724">
        <f>H95+H96</f>
        <v>0.5114</v>
      </c>
      <c r="I94" s="726">
        <f>I95+I96</f>
        <v>0.7337</v>
      </c>
      <c r="J94" s="720">
        <f t="shared" si="4"/>
        <v>1.24508</v>
      </c>
      <c r="K94" s="725">
        <f>K95+K96</f>
        <v>0.697</v>
      </c>
      <c r="L94" s="725">
        <f>L95+L96</f>
        <v>0.03668</v>
      </c>
      <c r="M94" s="725">
        <f>M95+M96</f>
        <v>0</v>
      </c>
      <c r="N94" s="725">
        <f>N95+N96</f>
        <v>0.5114</v>
      </c>
      <c r="O94" s="720">
        <f t="shared" si="5"/>
        <v>1.24508</v>
      </c>
      <c r="P94" s="725">
        <f>P95+P96</f>
        <v>0.697</v>
      </c>
      <c r="Q94" s="725">
        <f>Q95+Q96</f>
        <v>0.03668</v>
      </c>
      <c r="R94" s="725">
        <f>R95+R96</f>
        <v>0</v>
      </c>
      <c r="S94" s="725">
        <f>S95+S96</f>
        <v>0.5114</v>
      </c>
    </row>
    <row r="95" spans="1:19" ht="45.75" customHeight="1">
      <c r="A95" s="701">
        <v>134</v>
      </c>
      <c r="B95" s="701"/>
      <c r="C95" s="701" t="s">
        <v>362</v>
      </c>
      <c r="D95" s="715">
        <f t="shared" si="3"/>
        <v>0</v>
      </c>
      <c r="E95" s="724">
        <v>0</v>
      </c>
      <c r="F95" s="724">
        <v>0</v>
      </c>
      <c r="G95" s="724">
        <v>0</v>
      </c>
      <c r="H95" s="724">
        <v>0</v>
      </c>
      <c r="I95" s="726">
        <v>0</v>
      </c>
      <c r="J95" s="715">
        <f t="shared" si="4"/>
        <v>0</v>
      </c>
      <c r="K95" s="102"/>
      <c r="L95" s="102"/>
      <c r="M95" s="102">
        <v>0</v>
      </c>
      <c r="N95" s="102"/>
      <c r="O95" s="715">
        <f t="shared" si="5"/>
        <v>0</v>
      </c>
      <c r="P95" s="102"/>
      <c r="Q95" s="102"/>
      <c r="R95" s="102">
        <v>0</v>
      </c>
      <c r="S95" s="102"/>
    </row>
    <row r="96" spans="1:19" ht="51" customHeight="1">
      <c r="A96" s="701">
        <v>135</v>
      </c>
      <c r="B96" s="701"/>
      <c r="C96" s="713" t="s">
        <v>380</v>
      </c>
      <c r="D96" s="715">
        <f t="shared" si="3"/>
        <v>1.2450999999999999</v>
      </c>
      <c r="E96" s="724">
        <v>0.697</v>
      </c>
      <c r="F96" s="724">
        <v>0.0367</v>
      </c>
      <c r="G96" s="724">
        <v>0</v>
      </c>
      <c r="H96" s="724">
        <v>0.5114</v>
      </c>
      <c r="I96" s="726">
        <v>0.7337</v>
      </c>
      <c r="J96" s="720">
        <f t="shared" si="4"/>
        <v>1.24508</v>
      </c>
      <c r="K96" s="727">
        <v>0.697</v>
      </c>
      <c r="L96" s="727">
        <v>0.03668</v>
      </c>
      <c r="M96" s="727">
        <v>0</v>
      </c>
      <c r="N96" s="727">
        <v>0.5114</v>
      </c>
      <c r="O96" s="720">
        <f t="shared" si="5"/>
        <v>1.24508</v>
      </c>
      <c r="P96" s="727">
        <v>0.697</v>
      </c>
      <c r="Q96" s="727">
        <v>0.03668</v>
      </c>
      <c r="R96" s="727">
        <v>0</v>
      </c>
      <c r="S96" s="727">
        <v>0.5114</v>
      </c>
    </row>
    <row r="97" spans="1:19" ht="35.25" customHeight="1">
      <c r="A97" s="701">
        <v>136</v>
      </c>
      <c r="B97" s="701" t="s">
        <v>339</v>
      </c>
      <c r="C97" s="701" t="s">
        <v>363</v>
      </c>
      <c r="D97" s="715">
        <f t="shared" si="3"/>
        <v>0</v>
      </c>
      <c r="E97" s="739">
        <f>E98+E104+E105</f>
        <v>0</v>
      </c>
      <c r="F97" s="739">
        <f>F98+F104+F105</f>
        <v>0</v>
      </c>
      <c r="G97" s="739">
        <f>G98+G104+G105</f>
        <v>0</v>
      </c>
      <c r="H97" s="739">
        <f>H98+H104+H105</f>
        <v>0</v>
      </c>
      <c r="I97" s="735">
        <f>I98+I104+I105</f>
        <v>0</v>
      </c>
      <c r="J97" s="715">
        <f t="shared" si="4"/>
        <v>0</v>
      </c>
      <c r="K97" s="739">
        <f>K98+K104+K105</f>
        <v>0</v>
      </c>
      <c r="L97" s="739">
        <f>L98+L104+L105</f>
        <v>0</v>
      </c>
      <c r="M97" s="739">
        <f>M98+M104+M105</f>
        <v>0</v>
      </c>
      <c r="N97" s="739">
        <f>N98+N104+N105</f>
        <v>0</v>
      </c>
      <c r="O97" s="715">
        <f t="shared" si="5"/>
        <v>0</v>
      </c>
      <c r="P97" s="739">
        <f>P98+P104+P105</f>
        <v>0</v>
      </c>
      <c r="Q97" s="739">
        <f>Q98+Q104+Q105</f>
        <v>0</v>
      </c>
      <c r="R97" s="739">
        <f>R98+R104+R105</f>
        <v>0</v>
      </c>
      <c r="S97" s="739">
        <f>S98+S104+S105</f>
        <v>0</v>
      </c>
    </row>
    <row r="98" spans="1:19" ht="39.75" customHeight="1">
      <c r="A98" s="701">
        <v>137</v>
      </c>
      <c r="B98" s="26" t="s">
        <v>584</v>
      </c>
      <c r="C98" s="26" t="s">
        <v>585</v>
      </c>
      <c r="D98" s="715">
        <f t="shared" si="3"/>
        <v>0</v>
      </c>
      <c r="E98" s="724">
        <v>0</v>
      </c>
      <c r="F98" s="724">
        <v>0</v>
      </c>
      <c r="G98" s="724">
        <v>0</v>
      </c>
      <c r="H98" s="724">
        <v>0</v>
      </c>
      <c r="I98" s="726">
        <v>0</v>
      </c>
      <c r="J98" s="715">
        <f t="shared" si="4"/>
        <v>0</v>
      </c>
      <c r="K98" s="102"/>
      <c r="L98" s="102"/>
      <c r="M98" s="102">
        <v>0</v>
      </c>
      <c r="N98" s="102"/>
      <c r="O98" s="715">
        <f t="shared" si="5"/>
        <v>0</v>
      </c>
      <c r="P98" s="102"/>
      <c r="Q98" s="102"/>
      <c r="R98" s="102">
        <v>0</v>
      </c>
      <c r="S98" s="102"/>
    </row>
    <row r="99" spans="1:19" ht="30" customHeight="1">
      <c r="A99" s="701">
        <v>138</v>
      </c>
      <c r="B99" s="740"/>
      <c r="C99" s="701" t="s">
        <v>366</v>
      </c>
      <c r="D99" s="715">
        <f t="shared" si="3"/>
        <v>0</v>
      </c>
      <c r="E99" s="724"/>
      <c r="F99" s="724"/>
      <c r="G99" s="724">
        <v>0</v>
      </c>
      <c r="H99" s="724"/>
      <c r="I99" s="726"/>
      <c r="J99" s="715">
        <f t="shared" si="4"/>
        <v>0</v>
      </c>
      <c r="K99" s="102"/>
      <c r="L99" s="102"/>
      <c r="M99" s="102">
        <v>0</v>
      </c>
      <c r="N99" s="102"/>
      <c r="O99" s="715">
        <f t="shared" si="5"/>
        <v>0</v>
      </c>
      <c r="P99" s="102"/>
      <c r="Q99" s="102"/>
      <c r="R99" s="102">
        <v>0</v>
      </c>
      <c r="S99" s="102"/>
    </row>
    <row r="100" spans="1:19" ht="51" customHeight="1">
      <c r="A100" s="701">
        <v>139</v>
      </c>
      <c r="B100" s="701"/>
      <c r="C100" s="701" t="s">
        <v>367</v>
      </c>
      <c r="D100" s="715">
        <f t="shared" si="3"/>
        <v>0</v>
      </c>
      <c r="E100" s="724"/>
      <c r="F100" s="724"/>
      <c r="G100" s="724">
        <v>0</v>
      </c>
      <c r="H100" s="724"/>
      <c r="I100" s="726"/>
      <c r="J100" s="715">
        <f t="shared" si="4"/>
        <v>0</v>
      </c>
      <c r="K100" s="102"/>
      <c r="L100" s="102"/>
      <c r="M100" s="102">
        <v>0</v>
      </c>
      <c r="N100" s="102"/>
      <c r="O100" s="715">
        <f t="shared" si="5"/>
        <v>0</v>
      </c>
      <c r="P100" s="102"/>
      <c r="Q100" s="102"/>
      <c r="R100" s="102">
        <v>0</v>
      </c>
      <c r="S100" s="102"/>
    </row>
    <row r="101" spans="1:19" ht="57" customHeight="1">
      <c r="A101" s="701">
        <v>140</v>
      </c>
      <c r="B101" s="701"/>
      <c r="C101" s="701" t="s">
        <v>368</v>
      </c>
      <c r="D101" s="715">
        <f t="shared" si="3"/>
        <v>0</v>
      </c>
      <c r="E101" s="724"/>
      <c r="F101" s="724"/>
      <c r="G101" s="724">
        <v>0</v>
      </c>
      <c r="H101" s="724"/>
      <c r="I101" s="726"/>
      <c r="J101" s="715">
        <f t="shared" si="4"/>
        <v>0</v>
      </c>
      <c r="K101" s="102"/>
      <c r="L101" s="102"/>
      <c r="M101" s="102">
        <v>0</v>
      </c>
      <c r="N101" s="102"/>
      <c r="O101" s="715">
        <f t="shared" si="5"/>
        <v>0</v>
      </c>
      <c r="P101" s="102"/>
      <c r="Q101" s="102"/>
      <c r="R101" s="102">
        <v>0</v>
      </c>
      <c r="S101" s="102"/>
    </row>
    <row r="102" spans="1:19" ht="44.25" customHeight="1">
      <c r="A102" s="701">
        <v>141</v>
      </c>
      <c r="B102" s="701"/>
      <c r="C102" s="713" t="s">
        <v>369</v>
      </c>
      <c r="D102" s="715">
        <f t="shared" si="3"/>
        <v>0</v>
      </c>
      <c r="E102" s="724"/>
      <c r="F102" s="724"/>
      <c r="G102" s="724">
        <v>0</v>
      </c>
      <c r="H102" s="724"/>
      <c r="I102" s="726"/>
      <c r="J102" s="715">
        <f t="shared" si="4"/>
        <v>0</v>
      </c>
      <c r="K102" s="102"/>
      <c r="L102" s="102"/>
      <c r="M102" s="102">
        <v>0</v>
      </c>
      <c r="N102" s="102"/>
      <c r="O102" s="715">
        <f t="shared" si="5"/>
        <v>0</v>
      </c>
      <c r="P102" s="102"/>
      <c r="Q102" s="102"/>
      <c r="R102" s="102">
        <v>0</v>
      </c>
      <c r="S102" s="102"/>
    </row>
    <row r="103" spans="1:19" ht="38.25" customHeight="1">
      <c r="A103" s="701">
        <v>142</v>
      </c>
      <c r="B103" s="701"/>
      <c r="C103" s="713" t="s">
        <v>370</v>
      </c>
      <c r="D103" s="715">
        <f t="shared" si="3"/>
        <v>0</v>
      </c>
      <c r="E103" s="724"/>
      <c r="F103" s="724"/>
      <c r="G103" s="724">
        <v>0</v>
      </c>
      <c r="H103" s="724"/>
      <c r="I103" s="726"/>
      <c r="J103" s="715">
        <f t="shared" si="4"/>
        <v>0</v>
      </c>
      <c r="K103" s="102"/>
      <c r="L103" s="102"/>
      <c r="M103" s="102">
        <v>0</v>
      </c>
      <c r="N103" s="102"/>
      <c r="O103" s="715">
        <f t="shared" si="5"/>
        <v>0</v>
      </c>
      <c r="P103" s="102"/>
      <c r="Q103" s="102"/>
      <c r="R103" s="102">
        <v>0</v>
      </c>
      <c r="S103" s="102"/>
    </row>
    <row r="104" spans="1:19" ht="30" customHeight="1">
      <c r="A104" s="701">
        <v>143</v>
      </c>
      <c r="B104" s="26" t="s">
        <v>586</v>
      </c>
      <c r="C104" s="26" t="s">
        <v>587</v>
      </c>
      <c r="D104" s="715">
        <f t="shared" si="3"/>
        <v>0</v>
      </c>
      <c r="E104" s="724">
        <v>0</v>
      </c>
      <c r="F104" s="724">
        <v>0</v>
      </c>
      <c r="G104" s="724">
        <v>0</v>
      </c>
      <c r="H104" s="724">
        <v>0</v>
      </c>
      <c r="I104" s="726">
        <v>0</v>
      </c>
      <c r="J104" s="715">
        <f t="shared" si="4"/>
        <v>0</v>
      </c>
      <c r="K104" s="102"/>
      <c r="L104" s="102"/>
      <c r="M104" s="102">
        <v>0</v>
      </c>
      <c r="N104" s="102"/>
      <c r="O104" s="715">
        <f t="shared" si="5"/>
        <v>0</v>
      </c>
      <c r="P104" s="102"/>
      <c r="Q104" s="102"/>
      <c r="R104" s="102">
        <v>0</v>
      </c>
      <c r="S104" s="102"/>
    </row>
    <row r="105" spans="1:19" ht="41.25" customHeight="1">
      <c r="A105" s="701">
        <v>144</v>
      </c>
      <c r="B105" s="26" t="s">
        <v>588</v>
      </c>
      <c r="C105" s="26" t="s">
        <v>589</v>
      </c>
      <c r="D105" s="715">
        <f t="shared" si="3"/>
        <v>0</v>
      </c>
      <c r="E105" s="724">
        <v>0</v>
      </c>
      <c r="F105" s="724">
        <v>0</v>
      </c>
      <c r="G105" s="724">
        <v>0</v>
      </c>
      <c r="H105" s="724">
        <v>0</v>
      </c>
      <c r="I105" s="726">
        <v>0</v>
      </c>
      <c r="J105" s="715">
        <f t="shared" si="4"/>
        <v>0</v>
      </c>
      <c r="K105" s="102"/>
      <c r="L105" s="102"/>
      <c r="M105" s="102">
        <v>0</v>
      </c>
      <c r="N105" s="102"/>
      <c r="O105" s="715">
        <f t="shared" si="5"/>
        <v>0</v>
      </c>
      <c r="P105" s="102"/>
      <c r="Q105" s="102"/>
      <c r="R105" s="102">
        <v>0</v>
      </c>
      <c r="S105" s="102"/>
    </row>
    <row r="106" spans="1:19" s="104" customFormat="1" ht="42.75" customHeight="1">
      <c r="A106" s="705">
        <v>145</v>
      </c>
      <c r="B106" s="736" t="s">
        <v>590</v>
      </c>
      <c r="C106" s="736" t="s">
        <v>591</v>
      </c>
      <c r="D106" s="715">
        <f t="shared" si="3"/>
        <v>234.12113</v>
      </c>
      <c r="E106" s="721">
        <f>E107+E108</f>
        <v>154.4364</v>
      </c>
      <c r="F106" s="721">
        <f>F107+F108</f>
        <v>1.55993</v>
      </c>
      <c r="G106" s="721">
        <f>G107+G108</f>
        <v>0</v>
      </c>
      <c r="H106" s="721">
        <f>H107+H108</f>
        <v>78.1248</v>
      </c>
      <c r="I106" s="735">
        <f>I107+I108</f>
        <v>155.99630000000002</v>
      </c>
      <c r="J106" s="720">
        <f t="shared" si="4"/>
        <v>234.12135999999998</v>
      </c>
      <c r="K106" s="723">
        <f>K107+K108</f>
        <v>154.4364</v>
      </c>
      <c r="L106" s="723">
        <f>L107+L108</f>
        <v>1.5599599999999998</v>
      </c>
      <c r="M106" s="723">
        <f>M107+M108</f>
        <v>0</v>
      </c>
      <c r="N106" s="723">
        <f>N107+N108</f>
        <v>78.125</v>
      </c>
      <c r="O106" s="720">
        <f t="shared" si="5"/>
        <v>234.12135999999998</v>
      </c>
      <c r="P106" s="723">
        <f>P107+P108</f>
        <v>154.4364</v>
      </c>
      <c r="Q106" s="723">
        <f>Q107+Q108</f>
        <v>1.5599599999999998</v>
      </c>
      <c r="R106" s="723">
        <f>R107+R108</f>
        <v>0</v>
      </c>
      <c r="S106" s="723">
        <f>S107+S108</f>
        <v>78.125</v>
      </c>
    </row>
    <row r="107" spans="1:19" ht="54.75" customHeight="1">
      <c r="A107" s="701">
        <v>146</v>
      </c>
      <c r="B107" s="701" t="s">
        <v>592</v>
      </c>
      <c r="C107" s="701" t="s">
        <v>593</v>
      </c>
      <c r="D107" s="715">
        <f t="shared" si="3"/>
        <v>86.4333</v>
      </c>
      <c r="E107" s="724">
        <v>42.009</v>
      </c>
      <c r="F107" s="724">
        <v>0.4243</v>
      </c>
      <c r="G107" s="724">
        <v>0</v>
      </c>
      <c r="H107" s="724">
        <v>44</v>
      </c>
      <c r="I107" s="726">
        <v>42.4333</v>
      </c>
      <c r="J107" s="720">
        <f t="shared" si="4"/>
        <v>86.43333</v>
      </c>
      <c r="K107" s="727">
        <v>42.009</v>
      </c>
      <c r="L107" s="727">
        <v>0.42433</v>
      </c>
      <c r="M107" s="727">
        <v>0</v>
      </c>
      <c r="N107" s="727">
        <v>44</v>
      </c>
      <c r="O107" s="720">
        <f t="shared" si="5"/>
        <v>86.43333</v>
      </c>
      <c r="P107" s="727">
        <v>42.009</v>
      </c>
      <c r="Q107" s="727">
        <v>0.42433</v>
      </c>
      <c r="R107" s="727">
        <v>0</v>
      </c>
      <c r="S107" s="727">
        <v>44</v>
      </c>
    </row>
    <row r="108" spans="1:19" ht="39.75" customHeight="1">
      <c r="A108" s="701">
        <v>147</v>
      </c>
      <c r="B108" s="26" t="s">
        <v>594</v>
      </c>
      <c r="C108" s="26" t="s">
        <v>381</v>
      </c>
      <c r="D108" s="715">
        <f t="shared" si="3"/>
        <v>147.68783000000002</v>
      </c>
      <c r="E108" s="724">
        <v>112.4274</v>
      </c>
      <c r="F108" s="724">
        <v>1.13563</v>
      </c>
      <c r="G108" s="724">
        <v>0</v>
      </c>
      <c r="H108" s="724">
        <v>34.1248</v>
      </c>
      <c r="I108" s="733">
        <v>113.563</v>
      </c>
      <c r="J108" s="720">
        <f t="shared" si="4"/>
        <v>147.68803000000003</v>
      </c>
      <c r="K108" s="727">
        <v>112.4274</v>
      </c>
      <c r="L108" s="727">
        <v>1.13563</v>
      </c>
      <c r="M108" s="727">
        <v>0</v>
      </c>
      <c r="N108" s="727">
        <v>34.125</v>
      </c>
      <c r="O108" s="720">
        <f t="shared" si="5"/>
        <v>147.68803000000003</v>
      </c>
      <c r="P108" s="727">
        <v>112.4274</v>
      </c>
      <c r="Q108" s="727">
        <v>1.13563</v>
      </c>
      <c r="R108" s="727">
        <v>0</v>
      </c>
      <c r="S108" s="727">
        <v>34.125</v>
      </c>
    </row>
    <row r="109" spans="1:19" ht="43.5" customHeight="1">
      <c r="A109" s="701">
        <v>148</v>
      </c>
      <c r="B109" s="701"/>
      <c r="C109" s="701" t="s">
        <v>562</v>
      </c>
      <c r="D109" s="715">
        <f t="shared" si="3"/>
        <v>0</v>
      </c>
      <c r="E109" s="724"/>
      <c r="F109" s="724"/>
      <c r="G109" s="724">
        <v>0</v>
      </c>
      <c r="H109" s="724"/>
      <c r="I109" s="726"/>
      <c r="J109" s="715">
        <f t="shared" si="4"/>
        <v>0</v>
      </c>
      <c r="K109" s="102"/>
      <c r="L109" s="102"/>
      <c r="M109" s="102">
        <v>0</v>
      </c>
      <c r="N109" s="102"/>
      <c r="O109" s="715">
        <f t="shared" si="5"/>
        <v>0</v>
      </c>
      <c r="P109" s="102"/>
      <c r="Q109" s="102"/>
      <c r="R109" s="102">
        <v>0</v>
      </c>
      <c r="S109" s="102"/>
    </row>
    <row r="110" spans="1:19" ht="47.25" customHeight="1">
      <c r="A110" s="701">
        <v>149</v>
      </c>
      <c r="B110" s="701"/>
      <c r="C110" s="701" t="s">
        <v>595</v>
      </c>
      <c r="D110" s="715">
        <f t="shared" si="3"/>
        <v>0</v>
      </c>
      <c r="E110" s="724"/>
      <c r="F110" s="724"/>
      <c r="G110" s="724">
        <v>0</v>
      </c>
      <c r="H110" s="724"/>
      <c r="I110" s="726"/>
      <c r="J110" s="715">
        <f t="shared" si="4"/>
        <v>0</v>
      </c>
      <c r="K110" s="102"/>
      <c r="L110" s="102"/>
      <c r="M110" s="102">
        <v>0</v>
      </c>
      <c r="N110" s="102"/>
      <c r="O110" s="715">
        <f t="shared" si="5"/>
        <v>0</v>
      </c>
      <c r="P110" s="102"/>
      <c r="Q110" s="102"/>
      <c r="R110" s="102">
        <v>0</v>
      </c>
      <c r="S110" s="102"/>
    </row>
    <row r="111" spans="1:19" ht="63.75" customHeight="1">
      <c r="A111" s="701">
        <v>150</v>
      </c>
      <c r="B111" s="701"/>
      <c r="C111" s="701" t="s">
        <v>596</v>
      </c>
      <c r="D111" s="715">
        <f t="shared" si="3"/>
        <v>0</v>
      </c>
      <c r="E111" s="724"/>
      <c r="F111" s="724"/>
      <c r="G111" s="724">
        <v>0</v>
      </c>
      <c r="H111" s="724"/>
      <c r="I111" s="726"/>
      <c r="J111" s="715">
        <f t="shared" si="4"/>
        <v>0</v>
      </c>
      <c r="K111" s="102"/>
      <c r="L111" s="102"/>
      <c r="M111" s="102">
        <v>0</v>
      </c>
      <c r="N111" s="102"/>
      <c r="O111" s="715">
        <f t="shared" si="5"/>
        <v>0</v>
      </c>
      <c r="P111" s="102"/>
      <c r="Q111" s="102"/>
      <c r="R111" s="102">
        <v>0</v>
      </c>
      <c r="S111" s="102"/>
    </row>
    <row r="112" spans="1:19" ht="33" customHeight="1">
      <c r="A112" s="701"/>
      <c r="B112" s="700" t="s">
        <v>597</v>
      </c>
      <c r="C112" s="700" t="s">
        <v>598</v>
      </c>
      <c r="D112" s="717">
        <f t="shared" si="3"/>
        <v>1573.2776000000001</v>
      </c>
      <c r="E112" s="741">
        <f>E113+E118+E120</f>
        <v>931.4788000000001</v>
      </c>
      <c r="F112" s="741">
        <f>F113+F118+F120</f>
        <v>444.67310000000003</v>
      </c>
      <c r="G112" s="741">
        <f>G113+G118+G120</f>
        <v>0</v>
      </c>
      <c r="H112" s="741">
        <f>H113+H118+H120</f>
        <v>197.1257</v>
      </c>
      <c r="I112" s="742">
        <f>I113+I118+I120</f>
        <v>1380.2621000000001</v>
      </c>
      <c r="J112" s="716">
        <f t="shared" si="4"/>
        <v>1577.38748</v>
      </c>
      <c r="K112" s="743">
        <f>K113+K118+K120</f>
        <v>935.3824</v>
      </c>
      <c r="L112" s="743">
        <f>L113+L118+L120</f>
        <v>444.87858</v>
      </c>
      <c r="M112" s="743">
        <f>M113+M118+M120</f>
        <v>0</v>
      </c>
      <c r="N112" s="743">
        <f>N113+N118+N120</f>
        <v>197.1265</v>
      </c>
      <c r="O112" s="716">
        <f t="shared" si="5"/>
        <v>1487.0415</v>
      </c>
      <c r="P112" s="743">
        <f>P113+P118+P120</f>
        <v>924.2387</v>
      </c>
      <c r="Q112" s="743">
        <f>Q113+Q118+Q120</f>
        <v>365.6763</v>
      </c>
      <c r="R112" s="743">
        <f>R113+R118+R120</f>
        <v>0</v>
      </c>
      <c r="S112" s="743">
        <f>S113+S118+S120</f>
        <v>197.1265</v>
      </c>
    </row>
    <row r="113" spans="1:19" ht="36" customHeight="1">
      <c r="A113" s="701"/>
      <c r="B113" s="744" t="s">
        <v>299</v>
      </c>
      <c r="C113" s="745" t="s">
        <v>599</v>
      </c>
      <c r="D113" s="715">
        <f t="shared" si="3"/>
        <v>182.15749999999997</v>
      </c>
      <c r="E113" s="721">
        <f>E114+E115+E116+E117</f>
        <v>76.142</v>
      </c>
      <c r="F113" s="721">
        <f>F114+F115+F116+F117</f>
        <v>4.0075</v>
      </c>
      <c r="G113" s="721">
        <f>G114+G115+G116+G117</f>
        <v>0</v>
      </c>
      <c r="H113" s="721">
        <f>H114+H115+H116+H117</f>
        <v>102.008</v>
      </c>
      <c r="I113" s="746">
        <f>I114+I115+I116+I117</f>
        <v>80.182</v>
      </c>
      <c r="J113" s="747">
        <f t="shared" si="4"/>
        <v>182.1904</v>
      </c>
      <c r="K113" s="748">
        <f>K114+K115+K116+K117</f>
        <v>76.1728</v>
      </c>
      <c r="L113" s="748">
        <f>L114+L115+L116+L117</f>
        <v>4.0091</v>
      </c>
      <c r="M113" s="748">
        <f>M114+M115+M116+M117</f>
        <v>0</v>
      </c>
      <c r="N113" s="748">
        <f>N114+N115+N116+N117</f>
        <v>102.0085</v>
      </c>
      <c r="O113" s="747">
        <f t="shared" si="5"/>
        <v>182.1904</v>
      </c>
      <c r="P113" s="748">
        <f>P114+P115+P116+P117</f>
        <v>76.1728</v>
      </c>
      <c r="Q113" s="748">
        <f>Q114+Q115+Q116+Q117</f>
        <v>4.0091</v>
      </c>
      <c r="R113" s="748">
        <f>R114+R115+R116+R117</f>
        <v>0</v>
      </c>
      <c r="S113" s="748">
        <f>S114+S115+S116+S117</f>
        <v>102.0085</v>
      </c>
    </row>
    <row r="114" spans="1:19" ht="41.25" customHeight="1">
      <c r="A114" s="701"/>
      <c r="B114" s="749" t="s">
        <v>600</v>
      </c>
      <c r="C114" s="701" t="s">
        <v>504</v>
      </c>
      <c r="D114" s="715">
        <f t="shared" si="3"/>
        <v>182.15749999999997</v>
      </c>
      <c r="E114" s="750">
        <v>76.142</v>
      </c>
      <c r="F114" s="739">
        <v>4.0075</v>
      </c>
      <c r="G114" s="724">
        <v>0</v>
      </c>
      <c r="H114" s="750">
        <v>102.008</v>
      </c>
      <c r="I114" s="733">
        <v>80.182</v>
      </c>
      <c r="J114" s="747">
        <f t="shared" si="4"/>
        <v>182.1904</v>
      </c>
      <c r="K114" s="101">
        <v>76.1728</v>
      </c>
      <c r="L114" s="101">
        <v>4.0091</v>
      </c>
      <c r="M114" s="101">
        <v>0</v>
      </c>
      <c r="N114" s="101">
        <v>102.0085</v>
      </c>
      <c r="O114" s="747">
        <f t="shared" si="5"/>
        <v>182.1904</v>
      </c>
      <c r="P114" s="101">
        <v>76.1728</v>
      </c>
      <c r="Q114" s="101">
        <v>4.0091</v>
      </c>
      <c r="R114" s="101">
        <v>0</v>
      </c>
      <c r="S114" s="101">
        <v>102.0085</v>
      </c>
    </row>
    <row r="115" spans="1:19" ht="77.25" customHeight="1">
      <c r="A115" s="701"/>
      <c r="B115" s="751" t="s">
        <v>505</v>
      </c>
      <c r="C115" s="701" t="s">
        <v>507</v>
      </c>
      <c r="D115" s="715">
        <f t="shared" si="3"/>
        <v>0</v>
      </c>
      <c r="E115" s="724">
        <v>0</v>
      </c>
      <c r="F115" s="724">
        <v>0</v>
      </c>
      <c r="G115" s="724">
        <v>0</v>
      </c>
      <c r="H115" s="724">
        <v>0</v>
      </c>
      <c r="I115" s="733">
        <v>0</v>
      </c>
      <c r="J115" s="752">
        <f t="shared" si="4"/>
        <v>0</v>
      </c>
      <c r="K115" s="103">
        <v>0</v>
      </c>
      <c r="L115" s="103">
        <v>0</v>
      </c>
      <c r="M115" s="103">
        <v>0</v>
      </c>
      <c r="N115" s="103">
        <v>0</v>
      </c>
      <c r="O115" s="752">
        <f t="shared" si="5"/>
        <v>0</v>
      </c>
      <c r="P115" s="103">
        <v>0</v>
      </c>
      <c r="Q115" s="103">
        <v>0</v>
      </c>
      <c r="R115" s="103">
        <v>0</v>
      </c>
      <c r="S115" s="103">
        <v>0</v>
      </c>
    </row>
    <row r="116" spans="1:19" ht="57" customHeight="1">
      <c r="A116" s="701"/>
      <c r="B116" s="749" t="s">
        <v>508</v>
      </c>
      <c r="C116" s="701" t="s">
        <v>506</v>
      </c>
      <c r="D116" s="715">
        <f t="shared" si="3"/>
        <v>0</v>
      </c>
      <c r="E116" s="724">
        <v>0</v>
      </c>
      <c r="F116" s="724">
        <v>0</v>
      </c>
      <c r="G116" s="724">
        <v>0</v>
      </c>
      <c r="H116" s="724">
        <v>0</v>
      </c>
      <c r="I116" s="733">
        <v>0</v>
      </c>
      <c r="J116" s="752">
        <f t="shared" si="4"/>
        <v>0</v>
      </c>
      <c r="K116" s="103">
        <v>0</v>
      </c>
      <c r="L116" s="103">
        <v>0</v>
      </c>
      <c r="M116" s="103">
        <v>0</v>
      </c>
      <c r="N116" s="103">
        <v>0</v>
      </c>
      <c r="O116" s="752">
        <f t="shared" si="5"/>
        <v>0</v>
      </c>
      <c r="P116" s="103">
        <v>0</v>
      </c>
      <c r="Q116" s="103">
        <v>0</v>
      </c>
      <c r="R116" s="103">
        <v>0</v>
      </c>
      <c r="S116" s="103">
        <v>0</v>
      </c>
    </row>
    <row r="117" spans="1:19" ht="60.75" customHeight="1">
      <c r="A117" s="701"/>
      <c r="B117" s="749" t="s">
        <v>508</v>
      </c>
      <c r="C117" s="701" t="s">
        <v>601</v>
      </c>
      <c r="D117" s="715">
        <f t="shared" si="3"/>
        <v>0</v>
      </c>
      <c r="E117" s="724">
        <v>0</v>
      </c>
      <c r="F117" s="753">
        <v>0</v>
      </c>
      <c r="G117" s="724">
        <v>0</v>
      </c>
      <c r="H117" s="724">
        <v>0</v>
      </c>
      <c r="I117" s="733">
        <v>0</v>
      </c>
      <c r="J117" s="752">
        <f t="shared" si="4"/>
        <v>0</v>
      </c>
      <c r="K117" s="103">
        <v>0</v>
      </c>
      <c r="L117" s="103">
        <v>0</v>
      </c>
      <c r="M117" s="103">
        <v>0</v>
      </c>
      <c r="N117" s="103">
        <v>0</v>
      </c>
      <c r="O117" s="752">
        <f t="shared" si="5"/>
        <v>0</v>
      </c>
      <c r="P117" s="103">
        <v>0</v>
      </c>
      <c r="Q117" s="103">
        <v>0</v>
      </c>
      <c r="R117" s="103">
        <v>0</v>
      </c>
      <c r="S117" s="103">
        <v>0</v>
      </c>
    </row>
    <row r="118" spans="1:19" ht="37.5" customHeight="1">
      <c r="A118" s="701"/>
      <c r="B118" s="754" t="s">
        <v>510</v>
      </c>
      <c r="C118" s="745" t="s">
        <v>509</v>
      </c>
      <c r="D118" s="715">
        <f t="shared" si="3"/>
        <v>6.9322</v>
      </c>
      <c r="E118" s="721">
        <f>E119</f>
        <v>1.9756</v>
      </c>
      <c r="F118" s="721">
        <f>F119</f>
        <v>0.1039</v>
      </c>
      <c r="G118" s="721">
        <f>G119</f>
        <v>0</v>
      </c>
      <c r="H118" s="721">
        <f>H119</f>
        <v>4.8527</v>
      </c>
      <c r="I118" s="746">
        <v>0.806</v>
      </c>
      <c r="J118" s="752">
        <f t="shared" si="4"/>
        <v>5.65878</v>
      </c>
      <c r="K118" s="755">
        <f>K119</f>
        <v>0.7655</v>
      </c>
      <c r="L118" s="755">
        <f>L119</f>
        <v>0.04028</v>
      </c>
      <c r="M118" s="755">
        <f>M119</f>
        <v>0</v>
      </c>
      <c r="N118" s="755">
        <f>N119</f>
        <v>4.853</v>
      </c>
      <c r="O118" s="752">
        <f t="shared" si="5"/>
        <v>5.6274</v>
      </c>
      <c r="P118" s="755">
        <f>P119</f>
        <v>0.7357</v>
      </c>
      <c r="Q118" s="755">
        <f>Q119</f>
        <v>0.0387</v>
      </c>
      <c r="R118" s="755">
        <f>R119</f>
        <v>0</v>
      </c>
      <c r="S118" s="755">
        <f>S119</f>
        <v>4.853</v>
      </c>
    </row>
    <row r="119" spans="1:19" ht="46.5" customHeight="1">
      <c r="A119" s="701"/>
      <c r="B119" s="751" t="s">
        <v>511</v>
      </c>
      <c r="C119" s="701" t="s">
        <v>512</v>
      </c>
      <c r="D119" s="715">
        <f t="shared" si="3"/>
        <v>6.9322</v>
      </c>
      <c r="E119" s="756">
        <v>1.9756</v>
      </c>
      <c r="F119" s="756">
        <v>0.1039</v>
      </c>
      <c r="G119" s="724">
        <v>0</v>
      </c>
      <c r="H119" s="756">
        <v>4.8527</v>
      </c>
      <c r="I119" s="733">
        <v>0.806</v>
      </c>
      <c r="J119" s="752">
        <f t="shared" si="4"/>
        <v>5.65878</v>
      </c>
      <c r="K119" s="103">
        <v>0.7655</v>
      </c>
      <c r="L119" s="103">
        <v>0.04028</v>
      </c>
      <c r="M119" s="103">
        <v>0</v>
      </c>
      <c r="N119" s="103">
        <v>4.853</v>
      </c>
      <c r="O119" s="752">
        <f t="shared" si="5"/>
        <v>5.6274</v>
      </c>
      <c r="P119" s="103">
        <v>0.7357</v>
      </c>
      <c r="Q119" s="103">
        <v>0.0387</v>
      </c>
      <c r="R119" s="103">
        <v>0</v>
      </c>
      <c r="S119" s="103">
        <v>4.853</v>
      </c>
    </row>
    <row r="120" spans="1:19" ht="36" customHeight="1">
      <c r="A120" s="701"/>
      <c r="B120" s="754" t="s">
        <v>513</v>
      </c>
      <c r="C120" s="745" t="s">
        <v>514</v>
      </c>
      <c r="D120" s="715">
        <f t="shared" si="3"/>
        <v>1384.1879000000001</v>
      </c>
      <c r="E120" s="721">
        <f>E121+E122+E123+E124</f>
        <v>853.3612</v>
      </c>
      <c r="F120" s="721">
        <f>F121+F122+F123+F124</f>
        <v>440.56170000000003</v>
      </c>
      <c r="G120" s="721">
        <f>G121+G122+G123+G124</f>
        <v>0</v>
      </c>
      <c r="H120" s="721">
        <f>H121+H122+H123+H124</f>
        <v>90.265</v>
      </c>
      <c r="I120" s="746">
        <f>I121+I122+I123+I124</f>
        <v>1299.2741</v>
      </c>
      <c r="J120" s="747">
        <f t="shared" si="4"/>
        <v>1389.5383</v>
      </c>
      <c r="K120" s="748">
        <f>K121+K122+K123+K124</f>
        <v>858.4440999999999</v>
      </c>
      <c r="L120" s="748">
        <f>L121+L122+L123+L124</f>
        <v>440.8292</v>
      </c>
      <c r="M120" s="748">
        <f>M121+M122+M123+M124</f>
        <v>0</v>
      </c>
      <c r="N120" s="748">
        <f>N121+N122+N123+N124</f>
        <v>90.265</v>
      </c>
      <c r="O120" s="747">
        <f t="shared" si="5"/>
        <v>1299.2237000000002</v>
      </c>
      <c r="P120" s="748">
        <f>P121+P122+P123+P124</f>
        <v>847.3302</v>
      </c>
      <c r="Q120" s="748">
        <f>Q121+Q122+Q123+Q124</f>
        <v>361.62850000000003</v>
      </c>
      <c r="R120" s="748">
        <f>R121+R122+R123+R124</f>
        <v>0</v>
      </c>
      <c r="S120" s="748">
        <f>S121+S122+S123+S124</f>
        <v>90.265</v>
      </c>
    </row>
    <row r="121" spans="1:19" ht="35.25" customHeight="1">
      <c r="A121" s="701"/>
      <c r="B121" s="751" t="s">
        <v>515</v>
      </c>
      <c r="C121" s="701" t="s">
        <v>516</v>
      </c>
      <c r="D121" s="715">
        <f t="shared" si="3"/>
        <v>709.9826999999999</v>
      </c>
      <c r="E121" s="739">
        <v>534.9969</v>
      </c>
      <c r="F121" s="739">
        <v>96.3588</v>
      </c>
      <c r="G121" s="724">
        <v>0</v>
      </c>
      <c r="H121" s="739">
        <v>78.627</v>
      </c>
      <c r="I121" s="733">
        <v>631.355</v>
      </c>
      <c r="J121" s="747">
        <f t="shared" si="4"/>
        <v>709.9817999999999</v>
      </c>
      <c r="K121" s="101">
        <v>534.996</v>
      </c>
      <c r="L121" s="103">
        <v>96.3588</v>
      </c>
      <c r="M121" s="103">
        <v>0</v>
      </c>
      <c r="N121" s="103">
        <v>78.627</v>
      </c>
      <c r="O121" s="752">
        <f t="shared" si="5"/>
        <v>690.183</v>
      </c>
      <c r="P121" s="103">
        <v>531.8759</v>
      </c>
      <c r="Q121" s="103">
        <v>79.6801</v>
      </c>
      <c r="R121" s="103">
        <v>0</v>
      </c>
      <c r="S121" s="103">
        <v>78.627</v>
      </c>
    </row>
    <row r="122" spans="1:19" ht="33" customHeight="1">
      <c r="A122" s="701"/>
      <c r="B122" s="749" t="s">
        <v>517</v>
      </c>
      <c r="C122" s="713" t="s">
        <v>519</v>
      </c>
      <c r="D122" s="715">
        <f t="shared" si="3"/>
        <v>139.2619</v>
      </c>
      <c r="E122" s="739">
        <v>99.2116</v>
      </c>
      <c r="F122" s="739">
        <v>40.0503</v>
      </c>
      <c r="G122" s="724">
        <v>0</v>
      </c>
      <c r="H122" s="724">
        <v>0</v>
      </c>
      <c r="I122" s="733">
        <v>139.262</v>
      </c>
      <c r="J122" s="752">
        <f t="shared" si="4"/>
        <v>139.2619</v>
      </c>
      <c r="K122" s="101">
        <v>99.2116</v>
      </c>
      <c r="L122" s="101">
        <v>40.0503</v>
      </c>
      <c r="M122" s="103">
        <v>0</v>
      </c>
      <c r="N122" s="103">
        <v>0</v>
      </c>
      <c r="O122" s="747">
        <f t="shared" si="5"/>
        <v>139.2619</v>
      </c>
      <c r="P122" s="103">
        <v>99.2116</v>
      </c>
      <c r="Q122" s="103">
        <v>40.0503</v>
      </c>
      <c r="R122" s="103">
        <v>0</v>
      </c>
      <c r="S122" s="103">
        <v>0</v>
      </c>
    </row>
    <row r="123" spans="1:19" ht="32.25" customHeight="1">
      <c r="A123" s="701"/>
      <c r="B123" s="81" t="s">
        <v>520</v>
      </c>
      <c r="C123" s="706" t="s">
        <v>518</v>
      </c>
      <c r="D123" s="715">
        <f t="shared" si="3"/>
        <v>105.3077</v>
      </c>
      <c r="E123" s="739">
        <v>88.9862</v>
      </c>
      <c r="F123" s="739">
        <v>4.6835</v>
      </c>
      <c r="G123" s="724">
        <v>0</v>
      </c>
      <c r="H123" s="750">
        <v>11.638</v>
      </c>
      <c r="I123" s="733">
        <v>99.0211</v>
      </c>
      <c r="J123" s="747">
        <f t="shared" si="4"/>
        <v>110.6591</v>
      </c>
      <c r="K123" s="103">
        <v>94.07</v>
      </c>
      <c r="L123" s="103">
        <v>4.9511</v>
      </c>
      <c r="M123" s="103">
        <v>0</v>
      </c>
      <c r="N123" s="103">
        <v>11.638</v>
      </c>
      <c r="O123" s="747">
        <f t="shared" si="5"/>
        <v>102.5751</v>
      </c>
      <c r="P123" s="103">
        <v>86.3912</v>
      </c>
      <c r="Q123" s="103">
        <v>4.5459</v>
      </c>
      <c r="R123" s="103">
        <v>0</v>
      </c>
      <c r="S123" s="103">
        <v>11.638</v>
      </c>
    </row>
    <row r="124" spans="1:19" ht="45.75" customHeight="1">
      <c r="A124" s="701"/>
      <c r="B124" s="757" t="s">
        <v>522</v>
      </c>
      <c r="C124" s="701" t="s">
        <v>521</v>
      </c>
      <c r="D124" s="715">
        <f t="shared" si="3"/>
        <v>429.63560000000007</v>
      </c>
      <c r="E124" s="758">
        <v>130.1665</v>
      </c>
      <c r="F124" s="750">
        <v>299.4691</v>
      </c>
      <c r="G124" s="724">
        <v>0</v>
      </c>
      <c r="H124" s="724">
        <v>0</v>
      </c>
      <c r="I124" s="733">
        <v>429.636</v>
      </c>
      <c r="J124" s="747">
        <f t="shared" si="4"/>
        <v>429.6355</v>
      </c>
      <c r="K124" s="103">
        <v>130.1665</v>
      </c>
      <c r="L124" s="103">
        <v>299.469</v>
      </c>
      <c r="M124" s="103">
        <v>0</v>
      </c>
      <c r="N124" s="103">
        <v>0</v>
      </c>
      <c r="O124" s="759">
        <f t="shared" si="5"/>
        <v>367.2037</v>
      </c>
      <c r="P124" s="101">
        <v>129.8515</v>
      </c>
      <c r="Q124" s="101">
        <v>237.3522</v>
      </c>
      <c r="R124" s="103">
        <v>0</v>
      </c>
      <c r="S124" s="103">
        <v>0</v>
      </c>
    </row>
    <row r="65087" ht="15">
      <c r="E65087" s="106">
        <f>SUM(E1:E65086)</f>
        <v>12443.500399999999</v>
      </c>
    </row>
  </sheetData>
  <sheetProtection/>
  <protectedRanges>
    <protectedRange sqref="E3 A2:D4 E2:I2 A1:M1 J2:M4 E4:H4 N1:S4" name="Диапазон1"/>
  </protectedRanges>
  <mergeCells count="14">
    <mergeCell ref="J2:N2"/>
    <mergeCell ref="O2:S2"/>
    <mergeCell ref="D3:D4"/>
    <mergeCell ref="E3:H3"/>
    <mergeCell ref="J3:J4"/>
    <mergeCell ref="K3:N3"/>
    <mergeCell ref="O3:O4"/>
    <mergeCell ref="P3:S3"/>
    <mergeCell ref="A1:S1"/>
    <mergeCell ref="A2:A4"/>
    <mergeCell ref="B2:B4"/>
    <mergeCell ref="C2:C4"/>
    <mergeCell ref="D2:H2"/>
    <mergeCell ref="I2:I4"/>
  </mergeCells>
  <printOptions/>
  <pageMargins left="0.7086614173228347" right="0.7086614173228347" top="0.7480314960629921" bottom="0.7480314960629921" header="0.31496062992125984" footer="0.31496062992125984"/>
  <pageSetup horizontalDpi="600" verticalDpi="600" orientation="landscape" paperSize="9" scale="49" r:id="rId1"/>
</worksheet>
</file>

<file path=xl/worksheets/sheet8.xml><?xml version="1.0" encoding="utf-8"?>
<worksheet xmlns="http://schemas.openxmlformats.org/spreadsheetml/2006/main" xmlns:r="http://schemas.openxmlformats.org/officeDocument/2006/relationships">
  <dimension ref="A1:L495"/>
  <sheetViews>
    <sheetView tabSelected="1" view="pageBreakPreview" zoomScaleSheetLayoutView="100" zoomScalePageLayoutView="0" workbookViewId="0" topLeftCell="A46">
      <selection activeCell="D3" sqref="D3:D6"/>
    </sheetView>
  </sheetViews>
  <sheetFormatPr defaultColWidth="9.16015625" defaultRowHeight="12.75"/>
  <cols>
    <col min="1" max="1" width="4.33203125" style="109" customWidth="1"/>
    <col min="2" max="2" width="22.16015625" style="109" customWidth="1"/>
    <col min="3" max="3" width="35.16015625" style="109" customWidth="1"/>
    <col min="4" max="4" width="22" style="109" customWidth="1"/>
    <col min="5" max="5" width="16.16015625" style="566" customWidth="1"/>
    <col min="6" max="6" width="14.83203125" style="150" customWidth="1"/>
    <col min="7" max="7" width="11.66015625" style="109" customWidth="1"/>
    <col min="8" max="8" width="15.83203125" style="150" customWidth="1"/>
    <col min="9" max="9" width="21.83203125" style="109" customWidth="1"/>
    <col min="10" max="10" width="8.66015625" style="109" customWidth="1"/>
    <col min="11" max="11" width="8.16015625" style="109" customWidth="1"/>
    <col min="12" max="12" width="14" style="109" customWidth="1"/>
    <col min="13" max="16384" width="9.16015625" style="109" customWidth="1"/>
  </cols>
  <sheetData>
    <row r="1" spans="11:12" ht="24" customHeight="1">
      <c r="K1" s="834" t="s">
        <v>291</v>
      </c>
      <c r="L1" s="834"/>
    </row>
    <row r="2" spans="1:12" ht="56.25" customHeight="1">
      <c r="A2" s="835" t="s">
        <v>2248</v>
      </c>
      <c r="B2" s="836"/>
      <c r="C2" s="836"/>
      <c r="D2" s="836"/>
      <c r="E2" s="836"/>
      <c r="F2" s="836"/>
      <c r="G2" s="836"/>
      <c r="H2" s="836"/>
      <c r="I2" s="836"/>
      <c r="J2" s="836"/>
      <c r="K2" s="836"/>
      <c r="L2" s="837"/>
    </row>
    <row r="3" spans="1:12" ht="37.5" customHeight="1">
      <c r="A3" s="838" t="s">
        <v>602</v>
      </c>
      <c r="B3" s="838" t="s">
        <v>294</v>
      </c>
      <c r="C3" s="838" t="s">
        <v>603</v>
      </c>
      <c r="D3" s="838" t="s">
        <v>604</v>
      </c>
      <c r="E3" s="841" t="s">
        <v>605</v>
      </c>
      <c r="F3" s="842"/>
      <c r="G3" s="842"/>
      <c r="H3" s="842"/>
      <c r="I3" s="842"/>
      <c r="J3" s="842"/>
      <c r="K3" s="842"/>
      <c r="L3" s="843"/>
    </row>
    <row r="4" spans="1:12" ht="36" customHeight="1">
      <c r="A4" s="839"/>
      <c r="B4" s="839"/>
      <c r="C4" s="839"/>
      <c r="D4" s="839"/>
      <c r="E4" s="844" t="s">
        <v>606</v>
      </c>
      <c r="F4" s="847" t="s">
        <v>607</v>
      </c>
      <c r="G4" s="850" t="s">
        <v>608</v>
      </c>
      <c r="H4" s="847" t="s">
        <v>609</v>
      </c>
      <c r="I4" s="838" t="s">
        <v>610</v>
      </c>
      <c r="J4" s="841" t="s">
        <v>611</v>
      </c>
      <c r="K4" s="842"/>
      <c r="L4" s="843"/>
    </row>
    <row r="5" spans="1:12" ht="42" customHeight="1">
      <c r="A5" s="839"/>
      <c r="B5" s="839"/>
      <c r="C5" s="839"/>
      <c r="D5" s="839"/>
      <c r="E5" s="845"/>
      <c r="F5" s="848"/>
      <c r="G5" s="850"/>
      <c r="H5" s="848"/>
      <c r="I5" s="839"/>
      <c r="J5" s="841" t="s">
        <v>605</v>
      </c>
      <c r="K5" s="843"/>
      <c r="L5" s="851" t="s">
        <v>612</v>
      </c>
    </row>
    <row r="6" spans="1:12" ht="89.25" customHeight="1">
      <c r="A6" s="840"/>
      <c r="B6" s="840"/>
      <c r="C6" s="840"/>
      <c r="D6" s="840"/>
      <c r="E6" s="846"/>
      <c r="F6" s="849"/>
      <c r="G6" s="850"/>
      <c r="H6" s="849"/>
      <c r="I6" s="840"/>
      <c r="J6" s="110" t="s">
        <v>613</v>
      </c>
      <c r="K6" s="110" t="s">
        <v>614</v>
      </c>
      <c r="L6" s="852"/>
    </row>
    <row r="7" spans="1:12" ht="30" customHeight="1">
      <c r="A7" s="111">
        <v>1</v>
      </c>
      <c r="B7" s="111">
        <v>2</v>
      </c>
      <c r="C7" s="111">
        <v>3</v>
      </c>
      <c r="D7" s="111">
        <v>4</v>
      </c>
      <c r="E7" s="567">
        <v>5</v>
      </c>
      <c r="F7" s="567">
        <v>6</v>
      </c>
      <c r="G7" s="112">
        <v>7</v>
      </c>
      <c r="H7" s="574">
        <v>8</v>
      </c>
      <c r="I7" s="111">
        <v>9</v>
      </c>
      <c r="J7" s="111">
        <v>10</v>
      </c>
      <c r="K7" s="111">
        <v>11</v>
      </c>
      <c r="L7" s="111">
        <v>12</v>
      </c>
    </row>
    <row r="8" spans="1:12" ht="15">
      <c r="A8" s="853">
        <v>1</v>
      </c>
      <c r="B8" s="853" t="s">
        <v>298</v>
      </c>
      <c r="C8" s="853" t="s">
        <v>615</v>
      </c>
      <c r="D8" s="699" t="s">
        <v>616</v>
      </c>
      <c r="E8" s="651">
        <f>E9+E10+E11</f>
        <v>9633989.31</v>
      </c>
      <c r="F8" s="651">
        <f>F9+F10+F11</f>
        <v>10320444.641</v>
      </c>
      <c r="G8" s="652">
        <f>F8/E8*100</f>
        <v>107.12534868901574</v>
      </c>
      <c r="H8" s="651">
        <f>H9+H10+H11</f>
        <v>10288770.298</v>
      </c>
      <c r="I8" s="854"/>
      <c r="J8" s="854"/>
      <c r="K8" s="854"/>
      <c r="L8" s="854"/>
    </row>
    <row r="9" spans="1:12" ht="15">
      <c r="A9" s="853"/>
      <c r="B9" s="853"/>
      <c r="C9" s="853"/>
      <c r="D9" s="699" t="s">
        <v>617</v>
      </c>
      <c r="E9" s="653">
        <f aca="true" t="shared" si="0" ref="E9:F11">E13+E164+E184+E208+E228+E272+E316+E360+E412</f>
        <v>2493492.6</v>
      </c>
      <c r="F9" s="653">
        <f t="shared" si="0"/>
        <v>2493715.035</v>
      </c>
      <c r="G9" s="654">
        <f aca="true" t="shared" si="1" ref="G9:G22">F9/E9*100</f>
        <v>100.00892062001708</v>
      </c>
      <c r="H9" s="653">
        <f>H13+H164+H184+H208+H228+H272+H316+H360+H412</f>
        <v>2493715.035</v>
      </c>
      <c r="I9" s="854"/>
      <c r="J9" s="854"/>
      <c r="K9" s="854"/>
      <c r="L9" s="854"/>
    </row>
    <row r="10" spans="1:12" ht="26.25">
      <c r="A10" s="853"/>
      <c r="B10" s="853"/>
      <c r="C10" s="853"/>
      <c r="D10" s="699" t="s">
        <v>618</v>
      </c>
      <c r="E10" s="653">
        <f t="shared" si="0"/>
        <v>1252396.31</v>
      </c>
      <c r="F10" s="653">
        <f t="shared" si="0"/>
        <v>1874700.5359999998</v>
      </c>
      <c r="G10" s="654">
        <f t="shared" si="1"/>
        <v>149.68908172525676</v>
      </c>
      <c r="H10" s="653">
        <f>H14+H165+H185+H209+H229+H273+H317+H361+H413</f>
        <v>1843026.193</v>
      </c>
      <c r="I10" s="854"/>
      <c r="J10" s="854"/>
      <c r="K10" s="854"/>
      <c r="L10" s="854"/>
    </row>
    <row r="11" spans="1:12" ht="26.25">
      <c r="A11" s="853"/>
      <c r="B11" s="853"/>
      <c r="C11" s="853"/>
      <c r="D11" s="699" t="s">
        <v>619</v>
      </c>
      <c r="E11" s="653">
        <f t="shared" si="0"/>
        <v>5888100.4</v>
      </c>
      <c r="F11" s="653">
        <f t="shared" si="0"/>
        <v>5952029.07</v>
      </c>
      <c r="G11" s="654">
        <f t="shared" si="1"/>
        <v>101.08572656132017</v>
      </c>
      <c r="H11" s="653">
        <f>H15+H166+H186+H210+H230+H274+H318+H362+H414</f>
        <v>5952029.07</v>
      </c>
      <c r="I11" s="854"/>
      <c r="J11" s="854"/>
      <c r="K11" s="854"/>
      <c r="L11" s="854"/>
    </row>
    <row r="12" spans="1:12" ht="15">
      <c r="A12" s="855">
        <v>2</v>
      </c>
      <c r="B12" s="856" t="s">
        <v>590</v>
      </c>
      <c r="C12" s="856" t="s">
        <v>300</v>
      </c>
      <c r="D12" s="709" t="s">
        <v>616</v>
      </c>
      <c r="E12" s="651">
        <f>E13+E14+E15</f>
        <v>7949815.300000001</v>
      </c>
      <c r="F12" s="651">
        <f>F13+F14+F15</f>
        <v>7947670.597</v>
      </c>
      <c r="G12" s="652">
        <f t="shared" si="1"/>
        <v>99.97302197700114</v>
      </c>
      <c r="H12" s="651">
        <f>H13+H14+H15</f>
        <v>7947670.554</v>
      </c>
      <c r="I12" s="857"/>
      <c r="J12" s="857"/>
      <c r="K12" s="857"/>
      <c r="L12" s="857"/>
    </row>
    <row r="13" spans="1:12" ht="15">
      <c r="A13" s="855"/>
      <c r="B13" s="856"/>
      <c r="C13" s="856"/>
      <c r="D13" s="707" t="s">
        <v>617</v>
      </c>
      <c r="E13" s="653">
        <f aca="true" t="shared" si="2" ref="E13:F15">E17+E60+E92+E120+E128+E132+E152</f>
        <v>2107889.2</v>
      </c>
      <c r="F13" s="653">
        <f t="shared" si="2"/>
        <v>2108112.6350000002</v>
      </c>
      <c r="G13" s="654">
        <f t="shared" si="1"/>
        <v>100.01059994045227</v>
      </c>
      <c r="H13" s="653">
        <f>H17+H60+H92+H120+H128+H132+H152</f>
        <v>2108112.6350000002</v>
      </c>
      <c r="I13" s="857"/>
      <c r="J13" s="857"/>
      <c r="K13" s="857"/>
      <c r="L13" s="857"/>
    </row>
    <row r="14" spans="1:12" ht="26.25">
      <c r="A14" s="855"/>
      <c r="B14" s="856"/>
      <c r="C14" s="856"/>
      <c r="D14" s="709" t="s">
        <v>618</v>
      </c>
      <c r="E14" s="653">
        <f t="shared" si="2"/>
        <v>132115.6</v>
      </c>
      <c r="F14" s="653">
        <f t="shared" si="2"/>
        <v>130818.792</v>
      </c>
      <c r="G14" s="654">
        <f t="shared" si="1"/>
        <v>99.01842931493329</v>
      </c>
      <c r="H14" s="653">
        <f>H18+H61+H93+H121+H129+H133+H153</f>
        <v>130818.749</v>
      </c>
      <c r="I14" s="857"/>
      <c r="J14" s="857"/>
      <c r="K14" s="857"/>
      <c r="L14" s="857"/>
    </row>
    <row r="15" spans="1:12" ht="26.25">
      <c r="A15" s="855"/>
      <c r="B15" s="856"/>
      <c r="C15" s="856"/>
      <c r="D15" s="709" t="s">
        <v>619</v>
      </c>
      <c r="E15" s="653">
        <f t="shared" si="2"/>
        <v>5709810.5</v>
      </c>
      <c r="F15" s="653">
        <f t="shared" si="2"/>
        <v>5708739.17</v>
      </c>
      <c r="G15" s="654">
        <f t="shared" si="1"/>
        <v>99.98123703054593</v>
      </c>
      <c r="H15" s="653">
        <f>H19+H62+H94+H122+H130+H134+H154</f>
        <v>5708739.17</v>
      </c>
      <c r="I15" s="857"/>
      <c r="J15" s="857"/>
      <c r="K15" s="857"/>
      <c r="L15" s="857"/>
    </row>
    <row r="16" spans="1:12" s="58" customFormat="1" ht="15">
      <c r="A16" s="858">
        <v>3</v>
      </c>
      <c r="B16" s="858" t="s">
        <v>301</v>
      </c>
      <c r="C16" s="860" t="s">
        <v>539</v>
      </c>
      <c r="D16" s="702" t="s">
        <v>616</v>
      </c>
      <c r="E16" s="655">
        <f>E17+E18+E19</f>
        <v>4479819.7</v>
      </c>
      <c r="F16" s="655">
        <f>F17+F18+F19</f>
        <v>4479819.4</v>
      </c>
      <c r="G16" s="654">
        <f t="shared" si="1"/>
        <v>99.99999330330192</v>
      </c>
      <c r="H16" s="655">
        <f>H17+H18+H19</f>
        <v>4479819.4</v>
      </c>
      <c r="I16" s="861"/>
      <c r="J16" s="861"/>
      <c r="K16" s="861"/>
      <c r="L16" s="861"/>
    </row>
    <row r="17" spans="1:12" s="58" customFormat="1" ht="15">
      <c r="A17" s="859"/>
      <c r="B17" s="859"/>
      <c r="C17" s="860"/>
      <c r="D17" s="702" t="s">
        <v>617</v>
      </c>
      <c r="E17" s="656">
        <f aca="true" t="shared" si="3" ref="E17:F19">E21+E27+E31+E35+E39+E43+E47+E51+E55</f>
        <v>965992</v>
      </c>
      <c r="F17" s="656">
        <f t="shared" si="3"/>
        <v>966216.6</v>
      </c>
      <c r="G17" s="657">
        <f t="shared" si="1"/>
        <v>100.02325071015082</v>
      </c>
      <c r="H17" s="656">
        <f>H21+H27+H31+H35+H39+H43+H47+H51+H55</f>
        <v>966216.6</v>
      </c>
      <c r="I17" s="861"/>
      <c r="J17" s="861"/>
      <c r="K17" s="861"/>
      <c r="L17" s="861"/>
    </row>
    <row r="18" spans="1:12" s="58" customFormat="1" ht="26.25">
      <c r="A18" s="859"/>
      <c r="B18" s="859"/>
      <c r="C18" s="860"/>
      <c r="D18" s="702" t="s">
        <v>618</v>
      </c>
      <c r="E18" s="656">
        <f t="shared" si="3"/>
        <v>50841.700000000004</v>
      </c>
      <c r="F18" s="656">
        <f t="shared" si="3"/>
        <v>50616.799999999996</v>
      </c>
      <c r="G18" s="657">
        <f t="shared" si="1"/>
        <v>99.55764657751412</v>
      </c>
      <c r="H18" s="656">
        <f>H22+H28+H32+H36+H40+H44+H48+H52+H56</f>
        <v>50616.799999999996</v>
      </c>
      <c r="I18" s="861"/>
      <c r="J18" s="861"/>
      <c r="K18" s="861"/>
      <c r="L18" s="861"/>
    </row>
    <row r="19" spans="1:12" s="58" customFormat="1" ht="15">
      <c r="A19" s="859"/>
      <c r="B19" s="859"/>
      <c r="C19" s="860"/>
      <c r="D19" s="702" t="s">
        <v>619</v>
      </c>
      <c r="E19" s="656">
        <f t="shared" si="3"/>
        <v>3462986</v>
      </c>
      <c r="F19" s="656">
        <f t="shared" si="3"/>
        <v>3462986</v>
      </c>
      <c r="G19" s="657">
        <f t="shared" si="1"/>
        <v>100</v>
      </c>
      <c r="H19" s="656">
        <f>H23+H29+H33+H37+H41+H45+H49+H53+H57</f>
        <v>3462986</v>
      </c>
      <c r="I19" s="861"/>
      <c r="J19" s="861"/>
      <c r="K19" s="861"/>
      <c r="L19" s="861"/>
    </row>
    <row r="20" spans="1:12" ht="15">
      <c r="A20" s="862">
        <v>4</v>
      </c>
      <c r="B20" s="865"/>
      <c r="C20" s="868" t="s">
        <v>540</v>
      </c>
      <c r="D20" s="26" t="s">
        <v>616</v>
      </c>
      <c r="E20" s="655">
        <f>E21+E22+E23</f>
        <v>530526.6</v>
      </c>
      <c r="F20" s="655">
        <f>F21+F22+F23</f>
        <v>493526.6</v>
      </c>
      <c r="G20" s="657">
        <f t="shared" si="1"/>
        <v>93.02579738697362</v>
      </c>
      <c r="H20" s="655">
        <f>H21+H22+H23</f>
        <v>493526.6</v>
      </c>
      <c r="I20" s="871" t="s">
        <v>620</v>
      </c>
      <c r="J20" s="874">
        <v>164.3</v>
      </c>
      <c r="K20" s="877">
        <v>157.77</v>
      </c>
      <c r="L20" s="880">
        <v>96</v>
      </c>
    </row>
    <row r="21" spans="1:12" ht="15">
      <c r="A21" s="863"/>
      <c r="B21" s="866"/>
      <c r="C21" s="869"/>
      <c r="D21" s="26" t="s">
        <v>617</v>
      </c>
      <c r="E21" s="656">
        <v>126000</v>
      </c>
      <c r="F21" s="658">
        <v>90850</v>
      </c>
      <c r="G21" s="657">
        <f t="shared" si="1"/>
        <v>72.10317460317461</v>
      </c>
      <c r="H21" s="658">
        <v>90850</v>
      </c>
      <c r="I21" s="872"/>
      <c r="J21" s="875"/>
      <c r="K21" s="878"/>
      <c r="L21" s="880"/>
    </row>
    <row r="22" spans="1:12" ht="26.25">
      <c r="A22" s="863"/>
      <c r="B22" s="866"/>
      <c r="C22" s="869"/>
      <c r="D22" s="26" t="s">
        <v>618</v>
      </c>
      <c r="E22" s="656">
        <v>6631.6</v>
      </c>
      <c r="F22" s="658">
        <v>4781.6</v>
      </c>
      <c r="G22" s="657">
        <f t="shared" si="1"/>
        <v>72.10326316424393</v>
      </c>
      <c r="H22" s="658">
        <v>4781.6</v>
      </c>
      <c r="I22" s="872"/>
      <c r="J22" s="875"/>
      <c r="K22" s="878"/>
      <c r="L22" s="880"/>
    </row>
    <row r="23" spans="1:12" ht="27" customHeight="1">
      <c r="A23" s="863"/>
      <c r="B23" s="866"/>
      <c r="C23" s="869"/>
      <c r="D23" s="881" t="s">
        <v>619</v>
      </c>
      <c r="E23" s="884">
        <v>397895</v>
      </c>
      <c r="F23" s="884">
        <v>397895</v>
      </c>
      <c r="G23" s="887">
        <f>F23/E23</f>
        <v>1</v>
      </c>
      <c r="H23" s="884">
        <v>397895</v>
      </c>
      <c r="I23" s="873"/>
      <c r="J23" s="876"/>
      <c r="K23" s="879"/>
      <c r="L23" s="880"/>
    </row>
    <row r="24" spans="1:12" ht="69.75" customHeight="1">
      <c r="A24" s="863"/>
      <c r="B24" s="866"/>
      <c r="C24" s="869"/>
      <c r="D24" s="882"/>
      <c r="E24" s="885"/>
      <c r="F24" s="885"/>
      <c r="G24" s="888"/>
      <c r="H24" s="885"/>
      <c r="I24" s="116" t="s">
        <v>621</v>
      </c>
      <c r="J24" s="708">
        <v>3.5</v>
      </c>
      <c r="K24" s="711">
        <v>5.8</v>
      </c>
      <c r="L24" s="698">
        <v>165.7</v>
      </c>
    </row>
    <row r="25" spans="1:12" ht="60.75">
      <c r="A25" s="864"/>
      <c r="B25" s="867"/>
      <c r="C25" s="870"/>
      <c r="D25" s="883"/>
      <c r="E25" s="886"/>
      <c r="F25" s="886"/>
      <c r="G25" s="889"/>
      <c r="H25" s="886"/>
      <c r="I25" s="116" t="s">
        <v>622</v>
      </c>
      <c r="J25" s="708">
        <v>34</v>
      </c>
      <c r="K25" s="711">
        <v>47.2</v>
      </c>
      <c r="L25" s="698">
        <v>138.8</v>
      </c>
    </row>
    <row r="26" spans="1:12" ht="15">
      <c r="A26" s="890">
        <v>5</v>
      </c>
      <c r="B26" s="890"/>
      <c r="C26" s="892" t="s">
        <v>541</v>
      </c>
      <c r="D26" s="701" t="s">
        <v>616</v>
      </c>
      <c r="E26" s="655">
        <f>E27+E28+E29</f>
        <v>431156.8</v>
      </c>
      <c r="F26" s="655">
        <f>F27+F28+F29</f>
        <v>412445.8</v>
      </c>
      <c r="G26" s="654">
        <f aca="true" t="shared" si="4" ref="G26:G56">F26/E26*100</f>
        <v>95.6602795085222</v>
      </c>
      <c r="H26" s="655">
        <f>H27+H28+H29</f>
        <v>412445.8</v>
      </c>
      <c r="I26" s="893" t="s">
        <v>623</v>
      </c>
      <c r="J26" s="880">
        <v>315</v>
      </c>
      <c r="K26" s="880">
        <v>317.7</v>
      </c>
      <c r="L26" s="880">
        <v>100.9</v>
      </c>
    </row>
    <row r="27" spans="1:12" ht="15">
      <c r="A27" s="891"/>
      <c r="B27" s="891"/>
      <c r="C27" s="892"/>
      <c r="D27" s="701" t="s">
        <v>617</v>
      </c>
      <c r="E27" s="656">
        <v>128000</v>
      </c>
      <c r="F27" s="658">
        <v>110289</v>
      </c>
      <c r="G27" s="654">
        <f t="shared" si="4"/>
        <v>86.16328125</v>
      </c>
      <c r="H27" s="658">
        <v>110289</v>
      </c>
      <c r="I27" s="893"/>
      <c r="J27" s="880"/>
      <c r="K27" s="880"/>
      <c r="L27" s="880"/>
    </row>
    <row r="28" spans="1:12" ht="26.25">
      <c r="A28" s="891"/>
      <c r="B28" s="891"/>
      <c r="C28" s="892"/>
      <c r="D28" s="701" t="s">
        <v>618</v>
      </c>
      <c r="E28" s="656">
        <v>6736.8</v>
      </c>
      <c r="F28" s="658">
        <v>5736.8</v>
      </c>
      <c r="G28" s="654">
        <f t="shared" si="4"/>
        <v>85.15615722598267</v>
      </c>
      <c r="H28" s="658">
        <v>5736.8</v>
      </c>
      <c r="I28" s="893"/>
      <c r="J28" s="880"/>
      <c r="K28" s="880"/>
      <c r="L28" s="880"/>
    </row>
    <row r="29" spans="1:12" ht="15">
      <c r="A29" s="891"/>
      <c r="B29" s="891"/>
      <c r="C29" s="892"/>
      <c r="D29" s="701" t="s">
        <v>619</v>
      </c>
      <c r="E29" s="656">
        <v>296420</v>
      </c>
      <c r="F29" s="658">
        <v>296420</v>
      </c>
      <c r="G29" s="654">
        <f t="shared" si="4"/>
        <v>100</v>
      </c>
      <c r="H29" s="658">
        <v>296420</v>
      </c>
      <c r="I29" s="893"/>
      <c r="J29" s="880"/>
      <c r="K29" s="880"/>
      <c r="L29" s="880"/>
    </row>
    <row r="30" spans="1:12" ht="15">
      <c r="A30" s="890">
        <v>6</v>
      </c>
      <c r="B30" s="890"/>
      <c r="C30" s="892" t="s">
        <v>542</v>
      </c>
      <c r="D30" s="701" t="s">
        <v>616</v>
      </c>
      <c r="E30" s="655">
        <f>E31+E32+E33</f>
        <v>40000</v>
      </c>
      <c r="F30" s="655">
        <f>F31+F32+F33</f>
        <v>40000</v>
      </c>
      <c r="G30" s="654">
        <f t="shared" si="4"/>
        <v>100</v>
      </c>
      <c r="H30" s="655">
        <f>H31+H32+H33</f>
        <v>40000</v>
      </c>
      <c r="I30" s="894" t="s">
        <v>624</v>
      </c>
      <c r="J30" s="897">
        <v>3</v>
      </c>
      <c r="K30" s="900">
        <v>3.1</v>
      </c>
      <c r="L30" s="880">
        <v>103.3</v>
      </c>
    </row>
    <row r="31" spans="1:12" ht="15">
      <c r="A31" s="890"/>
      <c r="B31" s="891"/>
      <c r="C31" s="892"/>
      <c r="D31" s="701" t="s">
        <v>617</v>
      </c>
      <c r="E31" s="656">
        <v>9500</v>
      </c>
      <c r="F31" s="658">
        <v>9500</v>
      </c>
      <c r="G31" s="654">
        <f t="shared" si="4"/>
        <v>100</v>
      </c>
      <c r="H31" s="658">
        <v>9500</v>
      </c>
      <c r="I31" s="895"/>
      <c r="J31" s="898"/>
      <c r="K31" s="900"/>
      <c r="L31" s="880"/>
    </row>
    <row r="32" spans="1:12" ht="26.25">
      <c r="A32" s="890"/>
      <c r="B32" s="891"/>
      <c r="C32" s="892"/>
      <c r="D32" s="701" t="s">
        <v>618</v>
      </c>
      <c r="E32" s="656">
        <v>500</v>
      </c>
      <c r="F32" s="658">
        <v>500</v>
      </c>
      <c r="G32" s="654">
        <f t="shared" si="4"/>
        <v>100</v>
      </c>
      <c r="H32" s="658">
        <v>500</v>
      </c>
      <c r="I32" s="895"/>
      <c r="J32" s="898"/>
      <c r="K32" s="900"/>
      <c r="L32" s="880"/>
    </row>
    <row r="33" spans="1:12" ht="15">
      <c r="A33" s="890"/>
      <c r="B33" s="891"/>
      <c r="C33" s="892"/>
      <c r="D33" s="701" t="s">
        <v>619</v>
      </c>
      <c r="E33" s="656">
        <v>30000</v>
      </c>
      <c r="F33" s="658">
        <v>30000</v>
      </c>
      <c r="G33" s="654">
        <f t="shared" si="4"/>
        <v>100</v>
      </c>
      <c r="H33" s="658">
        <v>30000</v>
      </c>
      <c r="I33" s="896"/>
      <c r="J33" s="899"/>
      <c r="K33" s="900"/>
      <c r="L33" s="880"/>
    </row>
    <row r="34" spans="1:12" ht="15">
      <c r="A34" s="890">
        <v>7</v>
      </c>
      <c r="B34" s="890"/>
      <c r="C34" s="892" t="s">
        <v>543</v>
      </c>
      <c r="D34" s="701" t="s">
        <v>616</v>
      </c>
      <c r="E34" s="655">
        <f>E35+E36+E37</f>
        <v>44200</v>
      </c>
      <c r="F34" s="655">
        <f>F35+F36+F37</f>
        <v>49780.9</v>
      </c>
      <c r="G34" s="654">
        <f t="shared" si="4"/>
        <v>112.62647058823529</v>
      </c>
      <c r="H34" s="655">
        <f>H35+H36+H37</f>
        <v>49780.9</v>
      </c>
      <c r="I34" s="871" t="s">
        <v>625</v>
      </c>
      <c r="J34" s="901">
        <v>24.5</v>
      </c>
      <c r="K34" s="904">
        <v>24.59</v>
      </c>
      <c r="L34" s="905">
        <v>100.4</v>
      </c>
    </row>
    <row r="35" spans="1:12" ht="15">
      <c r="A35" s="891"/>
      <c r="B35" s="891"/>
      <c r="C35" s="892"/>
      <c r="D35" s="701" t="s">
        <v>617</v>
      </c>
      <c r="E35" s="656">
        <v>16150</v>
      </c>
      <c r="F35" s="658">
        <v>21451.9</v>
      </c>
      <c r="G35" s="654">
        <f t="shared" si="4"/>
        <v>132.82910216718267</v>
      </c>
      <c r="H35" s="658">
        <v>21451.9</v>
      </c>
      <c r="I35" s="872"/>
      <c r="J35" s="902"/>
      <c r="K35" s="904"/>
      <c r="L35" s="905"/>
    </row>
    <row r="36" spans="1:12" ht="26.25">
      <c r="A36" s="891"/>
      <c r="B36" s="891"/>
      <c r="C36" s="892"/>
      <c r="D36" s="701" t="s">
        <v>618</v>
      </c>
      <c r="E36" s="656">
        <v>850</v>
      </c>
      <c r="F36" s="658">
        <v>1129</v>
      </c>
      <c r="G36" s="654">
        <f t="shared" si="4"/>
        <v>132.8235294117647</v>
      </c>
      <c r="H36" s="658">
        <v>1129</v>
      </c>
      <c r="I36" s="872"/>
      <c r="J36" s="902"/>
      <c r="K36" s="904"/>
      <c r="L36" s="905"/>
    </row>
    <row r="37" spans="1:12" ht="15">
      <c r="A37" s="891"/>
      <c r="B37" s="891"/>
      <c r="C37" s="892"/>
      <c r="D37" s="701" t="s">
        <v>619</v>
      </c>
      <c r="E37" s="656">
        <v>27200</v>
      </c>
      <c r="F37" s="658">
        <v>27200</v>
      </c>
      <c r="G37" s="654">
        <f t="shared" si="4"/>
        <v>100</v>
      </c>
      <c r="H37" s="658">
        <v>27200</v>
      </c>
      <c r="I37" s="873"/>
      <c r="J37" s="903"/>
      <c r="K37" s="904"/>
      <c r="L37" s="905"/>
    </row>
    <row r="38" spans="1:12" ht="15">
      <c r="A38" s="890">
        <v>8</v>
      </c>
      <c r="B38" s="890"/>
      <c r="C38" s="892" t="s">
        <v>544</v>
      </c>
      <c r="D38" s="701" t="s">
        <v>616</v>
      </c>
      <c r="E38" s="655">
        <f>E39+E40+E41</f>
        <v>2323178.9</v>
      </c>
      <c r="F38" s="655">
        <f>F39+F40+F41</f>
        <v>2349917.5</v>
      </c>
      <c r="G38" s="654">
        <v>100</v>
      </c>
      <c r="H38" s="655">
        <f>H39+H40+H41</f>
        <v>2349917.5</v>
      </c>
      <c r="I38" s="906" t="s">
        <v>626</v>
      </c>
      <c r="J38" s="880">
        <v>3020</v>
      </c>
      <c r="K38" s="880">
        <v>3021.3</v>
      </c>
      <c r="L38" s="880">
        <v>100.04</v>
      </c>
    </row>
    <row r="39" spans="1:12" ht="15">
      <c r="A39" s="890"/>
      <c r="B39" s="891"/>
      <c r="C39" s="892"/>
      <c r="D39" s="701" t="s">
        <v>617</v>
      </c>
      <c r="E39" s="656">
        <v>326000</v>
      </c>
      <c r="F39" s="658">
        <v>351562</v>
      </c>
      <c r="G39" s="654">
        <f t="shared" si="4"/>
        <v>107.84110429447853</v>
      </c>
      <c r="H39" s="658">
        <v>351562</v>
      </c>
      <c r="I39" s="906"/>
      <c r="J39" s="880"/>
      <c r="K39" s="880"/>
      <c r="L39" s="880"/>
    </row>
    <row r="40" spans="1:12" ht="26.25">
      <c r="A40" s="890"/>
      <c r="B40" s="891"/>
      <c r="C40" s="892"/>
      <c r="D40" s="701" t="s">
        <v>618</v>
      </c>
      <c r="E40" s="656">
        <v>17157.9</v>
      </c>
      <c r="F40" s="658">
        <v>18334.5</v>
      </c>
      <c r="G40" s="654">
        <f t="shared" si="4"/>
        <v>106.85748255905443</v>
      </c>
      <c r="H40" s="658">
        <v>18334.5</v>
      </c>
      <c r="I40" s="906"/>
      <c r="J40" s="880"/>
      <c r="K40" s="880"/>
      <c r="L40" s="880"/>
    </row>
    <row r="41" spans="1:12" ht="15">
      <c r="A41" s="890"/>
      <c r="B41" s="891"/>
      <c r="C41" s="892"/>
      <c r="D41" s="701" t="s">
        <v>619</v>
      </c>
      <c r="E41" s="656">
        <v>1980021</v>
      </c>
      <c r="F41" s="658">
        <v>1980021</v>
      </c>
      <c r="G41" s="654">
        <f t="shared" si="4"/>
        <v>100</v>
      </c>
      <c r="H41" s="658">
        <v>1980021</v>
      </c>
      <c r="I41" s="906"/>
      <c r="J41" s="880"/>
      <c r="K41" s="880"/>
      <c r="L41" s="880"/>
    </row>
    <row r="42" spans="1:12" ht="15">
      <c r="A42" s="890">
        <v>9</v>
      </c>
      <c r="B42" s="890"/>
      <c r="C42" s="892" t="s">
        <v>545</v>
      </c>
      <c r="D42" s="701" t="s">
        <v>616</v>
      </c>
      <c r="E42" s="655">
        <f>E43+E44+E45</f>
        <v>55000</v>
      </c>
      <c r="F42" s="655">
        <f>F43+F44+F45</f>
        <v>89300</v>
      </c>
      <c r="G42" s="654">
        <f t="shared" si="4"/>
        <v>162.36363636363635</v>
      </c>
      <c r="H42" s="655">
        <f>H43+H44+H45</f>
        <v>89300</v>
      </c>
      <c r="I42" s="871" t="s">
        <v>627</v>
      </c>
      <c r="J42" s="877">
        <v>9.1</v>
      </c>
      <c r="K42" s="904">
        <v>9.15</v>
      </c>
      <c r="L42" s="880">
        <v>100.5</v>
      </c>
    </row>
    <row r="43" spans="1:12" ht="15">
      <c r="A43" s="891"/>
      <c r="B43" s="891"/>
      <c r="C43" s="892"/>
      <c r="D43" s="701" t="s">
        <v>617</v>
      </c>
      <c r="E43" s="656">
        <v>23750</v>
      </c>
      <c r="F43" s="658">
        <v>56335</v>
      </c>
      <c r="G43" s="654">
        <f t="shared" si="4"/>
        <v>237.2</v>
      </c>
      <c r="H43" s="658">
        <v>56335</v>
      </c>
      <c r="I43" s="872"/>
      <c r="J43" s="878"/>
      <c r="K43" s="904"/>
      <c r="L43" s="880"/>
    </row>
    <row r="44" spans="1:12" ht="26.25">
      <c r="A44" s="891"/>
      <c r="B44" s="891"/>
      <c r="C44" s="892"/>
      <c r="D44" s="701" t="s">
        <v>618</v>
      </c>
      <c r="E44" s="656">
        <v>1250</v>
      </c>
      <c r="F44" s="658">
        <v>2965</v>
      </c>
      <c r="G44" s="654">
        <f t="shared" si="4"/>
        <v>237.2</v>
      </c>
      <c r="H44" s="658">
        <v>2965</v>
      </c>
      <c r="I44" s="872"/>
      <c r="J44" s="878"/>
      <c r="K44" s="904"/>
      <c r="L44" s="880"/>
    </row>
    <row r="45" spans="1:12" ht="15">
      <c r="A45" s="891"/>
      <c r="B45" s="891"/>
      <c r="C45" s="892"/>
      <c r="D45" s="701" t="s">
        <v>619</v>
      </c>
      <c r="E45" s="656">
        <v>30000</v>
      </c>
      <c r="F45" s="658">
        <v>30000</v>
      </c>
      <c r="G45" s="654">
        <f t="shared" si="4"/>
        <v>100</v>
      </c>
      <c r="H45" s="658">
        <v>30000</v>
      </c>
      <c r="I45" s="873"/>
      <c r="J45" s="879"/>
      <c r="K45" s="904"/>
      <c r="L45" s="880"/>
    </row>
    <row r="46" spans="1:12" ht="15">
      <c r="A46" s="890">
        <v>10</v>
      </c>
      <c r="B46" s="890"/>
      <c r="C46" s="892" t="s">
        <v>546</v>
      </c>
      <c r="D46" s="701" t="s">
        <v>616</v>
      </c>
      <c r="E46" s="655">
        <f>E47+E48+E49</f>
        <v>1650</v>
      </c>
      <c r="F46" s="655">
        <f>F47+F48+F49</f>
        <v>1964.9</v>
      </c>
      <c r="G46" s="654">
        <f t="shared" si="4"/>
        <v>119.08484848484848</v>
      </c>
      <c r="H46" s="655">
        <f>H47+H48+H49</f>
        <v>1964.9</v>
      </c>
      <c r="I46" s="907" t="s">
        <v>628</v>
      </c>
      <c r="J46" s="877">
        <v>12.7</v>
      </c>
      <c r="K46" s="880">
        <v>12.7</v>
      </c>
      <c r="L46" s="880">
        <v>100</v>
      </c>
    </row>
    <row r="47" spans="1:12" ht="15">
      <c r="A47" s="890"/>
      <c r="B47" s="891"/>
      <c r="C47" s="892"/>
      <c r="D47" s="701" t="s">
        <v>617</v>
      </c>
      <c r="E47" s="656">
        <v>712.5</v>
      </c>
      <c r="F47" s="658">
        <v>1011.7</v>
      </c>
      <c r="G47" s="654">
        <f t="shared" si="4"/>
        <v>141.99298245614037</v>
      </c>
      <c r="H47" s="658">
        <v>1011.7</v>
      </c>
      <c r="I47" s="908"/>
      <c r="J47" s="878"/>
      <c r="K47" s="880"/>
      <c r="L47" s="880"/>
    </row>
    <row r="48" spans="1:12" ht="26.25">
      <c r="A48" s="890"/>
      <c r="B48" s="891"/>
      <c r="C48" s="892"/>
      <c r="D48" s="701" t="s">
        <v>618</v>
      </c>
      <c r="E48" s="656">
        <v>37.5</v>
      </c>
      <c r="F48" s="658">
        <v>53.2</v>
      </c>
      <c r="G48" s="654">
        <f t="shared" si="4"/>
        <v>141.86666666666667</v>
      </c>
      <c r="H48" s="658">
        <v>53.2</v>
      </c>
      <c r="I48" s="908"/>
      <c r="J48" s="878"/>
      <c r="K48" s="880"/>
      <c r="L48" s="880"/>
    </row>
    <row r="49" spans="1:12" ht="24.75" customHeight="1">
      <c r="A49" s="890"/>
      <c r="B49" s="891"/>
      <c r="C49" s="892"/>
      <c r="D49" s="701" t="s">
        <v>619</v>
      </c>
      <c r="E49" s="656">
        <v>900</v>
      </c>
      <c r="F49" s="656">
        <v>900</v>
      </c>
      <c r="G49" s="657">
        <f t="shared" si="4"/>
        <v>100</v>
      </c>
      <c r="H49" s="658">
        <v>900</v>
      </c>
      <c r="I49" s="909"/>
      <c r="J49" s="879"/>
      <c r="K49" s="880"/>
      <c r="L49" s="880"/>
    </row>
    <row r="50" spans="1:12" ht="15">
      <c r="A50" s="890">
        <v>11</v>
      </c>
      <c r="B50" s="890"/>
      <c r="C50" s="892" t="s">
        <v>547</v>
      </c>
      <c r="D50" s="701" t="s">
        <v>616</v>
      </c>
      <c r="E50" s="655">
        <f>E51+E52+E53</f>
        <v>1034107.4</v>
      </c>
      <c r="F50" s="655">
        <f>F51+F52+F53</f>
        <v>1029611.7</v>
      </c>
      <c r="G50" s="657">
        <f t="shared" si="4"/>
        <v>99.56525792195278</v>
      </c>
      <c r="H50" s="655">
        <f>H51+H52+H53</f>
        <v>1029611.7</v>
      </c>
      <c r="I50" s="907" t="s">
        <v>629</v>
      </c>
      <c r="J50" s="877">
        <v>33.9</v>
      </c>
      <c r="K50" s="910">
        <v>38.592</v>
      </c>
      <c r="L50" s="911">
        <v>113.8</v>
      </c>
    </row>
    <row r="51" spans="1:12" ht="15">
      <c r="A51" s="891"/>
      <c r="B51" s="891"/>
      <c r="C51" s="892"/>
      <c r="D51" s="701" t="s">
        <v>617</v>
      </c>
      <c r="E51" s="659">
        <v>326379.5</v>
      </c>
      <c r="F51" s="660">
        <v>322108.6</v>
      </c>
      <c r="G51" s="657">
        <f t="shared" si="4"/>
        <v>98.69143129393849</v>
      </c>
      <c r="H51" s="660">
        <v>322108.6</v>
      </c>
      <c r="I51" s="908"/>
      <c r="J51" s="878"/>
      <c r="K51" s="910"/>
      <c r="L51" s="911"/>
    </row>
    <row r="52" spans="1:12" ht="26.25">
      <c r="A52" s="891"/>
      <c r="B52" s="891"/>
      <c r="C52" s="892"/>
      <c r="D52" s="701" t="s">
        <v>618</v>
      </c>
      <c r="E52" s="659">
        <v>17177.9</v>
      </c>
      <c r="F52" s="660">
        <v>16953.1</v>
      </c>
      <c r="G52" s="657">
        <f t="shared" si="4"/>
        <v>98.6913417821736</v>
      </c>
      <c r="H52" s="660">
        <v>16953.1</v>
      </c>
      <c r="I52" s="908"/>
      <c r="J52" s="878"/>
      <c r="K52" s="910"/>
      <c r="L52" s="911"/>
    </row>
    <row r="53" spans="1:12" ht="15">
      <c r="A53" s="891"/>
      <c r="B53" s="891"/>
      <c r="C53" s="892"/>
      <c r="D53" s="701" t="s">
        <v>619</v>
      </c>
      <c r="E53" s="659">
        <v>690550</v>
      </c>
      <c r="F53" s="659">
        <v>690550</v>
      </c>
      <c r="G53" s="657">
        <f t="shared" si="4"/>
        <v>100</v>
      </c>
      <c r="H53" s="660">
        <v>690550</v>
      </c>
      <c r="I53" s="909"/>
      <c r="J53" s="879"/>
      <c r="K53" s="910"/>
      <c r="L53" s="911"/>
    </row>
    <row r="54" spans="1:12" ht="15">
      <c r="A54" s="865">
        <v>12</v>
      </c>
      <c r="B54" s="865"/>
      <c r="C54" s="868" t="s">
        <v>548</v>
      </c>
      <c r="D54" s="701" t="s">
        <v>616</v>
      </c>
      <c r="E54" s="655">
        <f>E55+E56+E57</f>
        <v>20000</v>
      </c>
      <c r="F54" s="655">
        <f>F55+F56+F57</f>
        <v>13272</v>
      </c>
      <c r="G54" s="657">
        <f t="shared" si="4"/>
        <v>66.36</v>
      </c>
      <c r="H54" s="655">
        <v>13272</v>
      </c>
      <c r="I54" s="871" t="s">
        <v>630</v>
      </c>
      <c r="J54" s="877">
        <v>3</v>
      </c>
      <c r="K54" s="880">
        <v>3</v>
      </c>
      <c r="L54" s="880">
        <v>100</v>
      </c>
    </row>
    <row r="55" spans="1:12" ht="15">
      <c r="A55" s="866"/>
      <c r="B55" s="866"/>
      <c r="C55" s="869"/>
      <c r="D55" s="701" t="s">
        <v>617</v>
      </c>
      <c r="E55" s="659">
        <v>9500</v>
      </c>
      <c r="F55" s="660">
        <v>3108.4</v>
      </c>
      <c r="G55" s="657">
        <f t="shared" si="4"/>
        <v>32.72</v>
      </c>
      <c r="H55" s="660">
        <v>3108.4</v>
      </c>
      <c r="I55" s="872"/>
      <c r="J55" s="878"/>
      <c r="K55" s="880"/>
      <c r="L55" s="880"/>
    </row>
    <row r="56" spans="1:12" ht="26.25">
      <c r="A56" s="866"/>
      <c r="B56" s="866"/>
      <c r="C56" s="869"/>
      <c r="D56" s="701" t="s">
        <v>618</v>
      </c>
      <c r="E56" s="659">
        <v>500</v>
      </c>
      <c r="F56" s="660">
        <v>163.6</v>
      </c>
      <c r="G56" s="657">
        <f t="shared" si="4"/>
        <v>32.72</v>
      </c>
      <c r="H56" s="660">
        <v>163.6</v>
      </c>
      <c r="I56" s="872"/>
      <c r="J56" s="878"/>
      <c r="K56" s="880"/>
      <c r="L56" s="880"/>
    </row>
    <row r="57" spans="1:12" ht="12.75">
      <c r="A57" s="866"/>
      <c r="B57" s="866"/>
      <c r="C57" s="869"/>
      <c r="D57" s="912" t="s">
        <v>619</v>
      </c>
      <c r="E57" s="914">
        <v>10000</v>
      </c>
      <c r="F57" s="914">
        <v>10000</v>
      </c>
      <c r="G57" s="916">
        <f>F57/E57</f>
        <v>1</v>
      </c>
      <c r="H57" s="914">
        <v>10000</v>
      </c>
      <c r="I57" s="873"/>
      <c r="J57" s="879"/>
      <c r="K57" s="880"/>
      <c r="L57" s="880"/>
    </row>
    <row r="58" spans="1:12" ht="51">
      <c r="A58" s="867"/>
      <c r="B58" s="867"/>
      <c r="C58" s="870"/>
      <c r="D58" s="913"/>
      <c r="E58" s="915"/>
      <c r="F58" s="915"/>
      <c r="G58" s="917"/>
      <c r="H58" s="915"/>
      <c r="I58" s="115" t="s">
        <v>631</v>
      </c>
      <c r="J58" s="710">
        <v>0.2</v>
      </c>
      <c r="K58" s="698">
        <v>1.1</v>
      </c>
      <c r="L58" s="698">
        <v>55</v>
      </c>
    </row>
    <row r="59" spans="1:12" ht="15">
      <c r="A59" s="858">
        <v>13</v>
      </c>
      <c r="B59" s="858" t="s">
        <v>302</v>
      </c>
      <c r="C59" s="860" t="s">
        <v>632</v>
      </c>
      <c r="D59" s="703" t="s">
        <v>616</v>
      </c>
      <c r="E59" s="655">
        <f>E60+E61+E62</f>
        <v>3427647.6</v>
      </c>
      <c r="F59" s="655">
        <f>F60+F61+F62</f>
        <v>3420459.857</v>
      </c>
      <c r="G59" s="657">
        <f aca="true" t="shared" si="5" ref="G59:G122">F59/E59*100</f>
        <v>99.79030099243575</v>
      </c>
      <c r="H59" s="655">
        <f>H60+H61+H62</f>
        <v>3420459.8140000002</v>
      </c>
      <c r="I59" s="918"/>
      <c r="J59" s="921"/>
      <c r="K59" s="924"/>
      <c r="L59" s="924"/>
    </row>
    <row r="60" spans="1:12" ht="15">
      <c r="A60" s="859"/>
      <c r="B60" s="859"/>
      <c r="C60" s="860"/>
      <c r="D60" s="703" t="s">
        <v>617</v>
      </c>
      <c r="E60" s="656">
        <f aca="true" t="shared" si="6" ref="E60:F62">E64+E68+E72+E76+E80+E84+E88</f>
        <v>1141897.2000000002</v>
      </c>
      <c r="F60" s="656">
        <f t="shared" si="6"/>
        <v>1135070.0350000001</v>
      </c>
      <c r="G60" s="657">
        <f t="shared" si="5"/>
        <v>99.40212087392806</v>
      </c>
      <c r="H60" s="656">
        <f>H64+H68+H72+H76+H80+H84+H88</f>
        <v>1135070.0350000001</v>
      </c>
      <c r="I60" s="919"/>
      <c r="J60" s="922"/>
      <c r="K60" s="924"/>
      <c r="L60" s="924"/>
    </row>
    <row r="61" spans="1:12" ht="26.25">
      <c r="A61" s="859"/>
      <c r="B61" s="859"/>
      <c r="C61" s="860"/>
      <c r="D61" s="703" t="s">
        <v>618</v>
      </c>
      <c r="E61" s="656">
        <f t="shared" si="6"/>
        <v>60099.899999999994</v>
      </c>
      <c r="F61" s="656">
        <f t="shared" si="6"/>
        <v>59739.322</v>
      </c>
      <c r="G61" s="657">
        <f t="shared" si="5"/>
        <v>99.40003560738039</v>
      </c>
      <c r="H61" s="656">
        <f>H65+H69+H73+H77+H81+H85+H89</f>
        <v>59739.279</v>
      </c>
      <c r="I61" s="919"/>
      <c r="J61" s="922"/>
      <c r="K61" s="924"/>
      <c r="L61" s="924"/>
    </row>
    <row r="62" spans="1:12" ht="15">
      <c r="A62" s="859"/>
      <c r="B62" s="859"/>
      <c r="C62" s="860"/>
      <c r="D62" s="703" t="s">
        <v>619</v>
      </c>
      <c r="E62" s="656">
        <f t="shared" si="6"/>
        <v>2225650.5</v>
      </c>
      <c r="F62" s="656">
        <f t="shared" si="6"/>
        <v>2225650.5</v>
      </c>
      <c r="G62" s="657">
        <f t="shared" si="5"/>
        <v>100</v>
      </c>
      <c r="H62" s="656">
        <f>H66+H70+H74+H78+H82+H86+H90</f>
        <v>2225650.5</v>
      </c>
      <c r="I62" s="920"/>
      <c r="J62" s="923"/>
      <c r="K62" s="924"/>
      <c r="L62" s="924"/>
    </row>
    <row r="63" spans="1:12" ht="15">
      <c r="A63" s="890">
        <v>14</v>
      </c>
      <c r="B63" s="890"/>
      <c r="C63" s="892" t="s">
        <v>18</v>
      </c>
      <c r="D63" s="701" t="s">
        <v>616</v>
      </c>
      <c r="E63" s="655">
        <f>E64+E65+E66</f>
        <v>866993.8</v>
      </c>
      <c r="F63" s="655">
        <f>F64+F65+F66</f>
        <v>866993</v>
      </c>
      <c r="G63" s="657">
        <f t="shared" si="5"/>
        <v>99.99990772713714</v>
      </c>
      <c r="H63" s="655">
        <f>H64+H65+H66</f>
        <v>866993</v>
      </c>
      <c r="I63" s="871" t="s">
        <v>633</v>
      </c>
      <c r="J63" s="926">
        <v>0.866</v>
      </c>
      <c r="K63" s="900">
        <v>1.2076</v>
      </c>
      <c r="L63" s="905">
        <v>139.4</v>
      </c>
    </row>
    <row r="64" spans="1:12" ht="15">
      <c r="A64" s="890"/>
      <c r="B64" s="891"/>
      <c r="C64" s="892"/>
      <c r="D64" s="701" t="s">
        <v>617</v>
      </c>
      <c r="E64" s="656">
        <v>352990.4</v>
      </c>
      <c r="F64" s="658">
        <v>352990</v>
      </c>
      <c r="G64" s="657">
        <f t="shared" si="5"/>
        <v>99.99988668247067</v>
      </c>
      <c r="H64" s="658">
        <v>352990</v>
      </c>
      <c r="I64" s="872"/>
      <c r="J64" s="927"/>
      <c r="K64" s="900"/>
      <c r="L64" s="905"/>
    </row>
    <row r="65" spans="1:12" ht="26.25">
      <c r="A65" s="890"/>
      <c r="B65" s="891"/>
      <c r="C65" s="892"/>
      <c r="D65" s="701" t="s">
        <v>618</v>
      </c>
      <c r="E65" s="656">
        <v>18578.4</v>
      </c>
      <c r="F65" s="658">
        <v>18578</v>
      </c>
      <c r="G65" s="657">
        <f t="shared" si="5"/>
        <v>99.99784696206346</v>
      </c>
      <c r="H65" s="658">
        <v>18578</v>
      </c>
      <c r="I65" s="872"/>
      <c r="J65" s="927"/>
      <c r="K65" s="900"/>
      <c r="L65" s="905"/>
    </row>
    <row r="66" spans="1:12" ht="15">
      <c r="A66" s="890"/>
      <c r="B66" s="891"/>
      <c r="C66" s="892"/>
      <c r="D66" s="701" t="s">
        <v>619</v>
      </c>
      <c r="E66" s="656">
        <v>495425</v>
      </c>
      <c r="F66" s="658">
        <v>495425</v>
      </c>
      <c r="G66" s="657">
        <f t="shared" si="5"/>
        <v>100</v>
      </c>
      <c r="H66" s="658">
        <v>495425</v>
      </c>
      <c r="I66" s="873"/>
      <c r="J66" s="928"/>
      <c r="K66" s="900"/>
      <c r="L66" s="905"/>
    </row>
    <row r="67" spans="1:12" ht="15">
      <c r="A67" s="890">
        <v>15</v>
      </c>
      <c r="B67" s="865"/>
      <c r="C67" s="912" t="s">
        <v>634</v>
      </c>
      <c r="D67" s="701" t="s">
        <v>616</v>
      </c>
      <c r="E67" s="655">
        <f>E68+E69+E70</f>
        <v>370284.2</v>
      </c>
      <c r="F67" s="655">
        <f>F68+F69+F70</f>
        <v>289003.7</v>
      </c>
      <c r="G67" s="654">
        <f t="shared" si="5"/>
        <v>78.04915791708099</v>
      </c>
      <c r="H67" s="655">
        <f>H68+H69+H70</f>
        <v>289003.7</v>
      </c>
      <c r="I67" s="871" t="s">
        <v>635</v>
      </c>
      <c r="J67" s="926">
        <v>1.4</v>
      </c>
      <c r="K67" s="900">
        <v>0.376</v>
      </c>
      <c r="L67" s="905">
        <v>26.9</v>
      </c>
    </row>
    <row r="68" spans="1:12" ht="15">
      <c r="A68" s="891"/>
      <c r="B68" s="866"/>
      <c r="C68" s="925"/>
      <c r="D68" s="701" t="s">
        <v>617</v>
      </c>
      <c r="E68" s="656">
        <v>263800</v>
      </c>
      <c r="F68" s="658">
        <v>186583.7</v>
      </c>
      <c r="G68" s="654">
        <f t="shared" si="5"/>
        <v>70.729226686884</v>
      </c>
      <c r="H68" s="658">
        <v>186583.7</v>
      </c>
      <c r="I68" s="872"/>
      <c r="J68" s="927"/>
      <c r="K68" s="900"/>
      <c r="L68" s="905"/>
    </row>
    <row r="69" spans="1:12" ht="26.25">
      <c r="A69" s="891"/>
      <c r="B69" s="866"/>
      <c r="C69" s="925"/>
      <c r="D69" s="701" t="s">
        <v>618</v>
      </c>
      <c r="E69" s="656">
        <v>13884.2</v>
      </c>
      <c r="F69" s="658">
        <v>9820</v>
      </c>
      <c r="G69" s="661">
        <f t="shared" si="5"/>
        <v>70.72787773152216</v>
      </c>
      <c r="H69" s="658">
        <v>9820</v>
      </c>
      <c r="I69" s="872"/>
      <c r="J69" s="927"/>
      <c r="K69" s="900"/>
      <c r="L69" s="905"/>
    </row>
    <row r="70" spans="1:12" ht="15">
      <c r="A70" s="891"/>
      <c r="B70" s="866"/>
      <c r="C70" s="925"/>
      <c r="D70" s="712" t="s">
        <v>619</v>
      </c>
      <c r="E70" s="662">
        <v>92600</v>
      </c>
      <c r="F70" s="662">
        <v>92600</v>
      </c>
      <c r="G70" s="661">
        <f t="shared" si="5"/>
        <v>100</v>
      </c>
      <c r="H70" s="662">
        <v>92600</v>
      </c>
      <c r="I70" s="873"/>
      <c r="J70" s="928"/>
      <c r="K70" s="900"/>
      <c r="L70" s="905"/>
    </row>
    <row r="71" spans="1:12" ht="15">
      <c r="A71" s="890">
        <v>16</v>
      </c>
      <c r="B71" s="890"/>
      <c r="C71" s="892" t="s">
        <v>552</v>
      </c>
      <c r="D71" s="701" t="s">
        <v>616</v>
      </c>
      <c r="E71" s="655">
        <f>E72+E73+E74</f>
        <v>70478.20000000001</v>
      </c>
      <c r="F71" s="655">
        <f>F72+F73+F74</f>
        <v>120478.21</v>
      </c>
      <c r="G71" s="654">
        <f t="shared" si="5"/>
        <v>170.94393727422096</v>
      </c>
      <c r="H71" s="655">
        <f>H72+H73+H74</f>
        <v>120478.21</v>
      </c>
      <c r="I71" s="871" t="s">
        <v>636</v>
      </c>
      <c r="J71" s="929">
        <v>45</v>
      </c>
      <c r="K71" s="932">
        <v>59</v>
      </c>
      <c r="L71" s="905">
        <v>131</v>
      </c>
    </row>
    <row r="72" spans="1:12" ht="15">
      <c r="A72" s="890"/>
      <c r="B72" s="891"/>
      <c r="C72" s="892"/>
      <c r="D72" s="701" t="s">
        <v>617</v>
      </c>
      <c r="E72" s="656">
        <v>60256.8</v>
      </c>
      <c r="F72" s="658">
        <v>107756.8</v>
      </c>
      <c r="G72" s="654">
        <f t="shared" si="5"/>
        <v>178.8292773595677</v>
      </c>
      <c r="H72" s="658">
        <v>107756.8</v>
      </c>
      <c r="I72" s="872"/>
      <c r="J72" s="930"/>
      <c r="K72" s="932"/>
      <c r="L72" s="905"/>
    </row>
    <row r="73" spans="1:12" ht="26.25">
      <c r="A73" s="890"/>
      <c r="B73" s="891"/>
      <c r="C73" s="892"/>
      <c r="D73" s="701" t="s">
        <v>618</v>
      </c>
      <c r="E73" s="656">
        <v>3171.4</v>
      </c>
      <c r="F73" s="658">
        <v>5671.41</v>
      </c>
      <c r="G73" s="654">
        <f t="shared" si="5"/>
        <v>178.82985432301192</v>
      </c>
      <c r="H73" s="658">
        <v>5671.41</v>
      </c>
      <c r="I73" s="872"/>
      <c r="J73" s="930"/>
      <c r="K73" s="932"/>
      <c r="L73" s="905"/>
    </row>
    <row r="74" spans="1:12" ht="15">
      <c r="A74" s="890"/>
      <c r="B74" s="891"/>
      <c r="C74" s="892"/>
      <c r="D74" s="701" t="s">
        <v>619</v>
      </c>
      <c r="E74" s="656">
        <v>7050</v>
      </c>
      <c r="F74" s="658">
        <v>7050</v>
      </c>
      <c r="G74" s="654">
        <f t="shared" si="5"/>
        <v>100</v>
      </c>
      <c r="H74" s="658">
        <v>7050</v>
      </c>
      <c r="I74" s="873"/>
      <c r="J74" s="931"/>
      <c r="K74" s="932"/>
      <c r="L74" s="905"/>
    </row>
    <row r="75" spans="1:12" ht="15">
      <c r="A75" s="890">
        <v>17</v>
      </c>
      <c r="B75" s="890"/>
      <c r="C75" s="892" t="s">
        <v>467</v>
      </c>
      <c r="D75" s="701" t="s">
        <v>616</v>
      </c>
      <c r="E75" s="655">
        <f>E76+E77+E78</f>
        <v>375438.7</v>
      </c>
      <c r="F75" s="655">
        <f>F76+F77+F78</f>
        <v>395438.7</v>
      </c>
      <c r="G75" s="654">
        <f t="shared" si="5"/>
        <v>105.3271013350515</v>
      </c>
      <c r="H75" s="655">
        <f>H76+H77+H78</f>
        <v>395438.657</v>
      </c>
      <c r="I75" s="933"/>
      <c r="J75" s="880"/>
      <c r="K75" s="880"/>
      <c r="L75" s="880"/>
    </row>
    <row r="76" spans="1:12" ht="15">
      <c r="A76" s="891"/>
      <c r="B76" s="891"/>
      <c r="C76" s="892"/>
      <c r="D76" s="701" t="s">
        <v>617</v>
      </c>
      <c r="E76" s="656">
        <v>214000</v>
      </c>
      <c r="F76" s="658">
        <v>233000</v>
      </c>
      <c r="G76" s="654">
        <f t="shared" si="5"/>
        <v>108.8785046728972</v>
      </c>
      <c r="H76" s="658">
        <v>233000</v>
      </c>
      <c r="I76" s="933"/>
      <c r="J76" s="880"/>
      <c r="K76" s="880"/>
      <c r="L76" s="880"/>
    </row>
    <row r="77" spans="1:12" ht="26.25">
      <c r="A77" s="891"/>
      <c r="B77" s="891"/>
      <c r="C77" s="892"/>
      <c r="D77" s="701" t="s">
        <v>618</v>
      </c>
      <c r="E77" s="656">
        <v>11263.2</v>
      </c>
      <c r="F77" s="658">
        <v>12263.2</v>
      </c>
      <c r="G77" s="654">
        <f t="shared" si="5"/>
        <v>108.8784714823496</v>
      </c>
      <c r="H77" s="658">
        <v>12263.157</v>
      </c>
      <c r="I77" s="933"/>
      <c r="J77" s="880"/>
      <c r="K77" s="880"/>
      <c r="L77" s="880"/>
    </row>
    <row r="78" spans="1:12" ht="15">
      <c r="A78" s="891"/>
      <c r="B78" s="891"/>
      <c r="C78" s="892"/>
      <c r="D78" s="701" t="s">
        <v>619</v>
      </c>
      <c r="E78" s="656">
        <v>150175.5</v>
      </c>
      <c r="F78" s="658">
        <v>150175.5</v>
      </c>
      <c r="G78" s="654">
        <f t="shared" si="5"/>
        <v>100</v>
      </c>
      <c r="H78" s="658">
        <v>150175.5</v>
      </c>
      <c r="I78" s="933"/>
      <c r="J78" s="880"/>
      <c r="K78" s="880"/>
      <c r="L78" s="880"/>
    </row>
    <row r="79" spans="1:12" ht="15">
      <c r="A79" s="890">
        <v>18</v>
      </c>
      <c r="B79" s="890"/>
      <c r="C79" s="892" t="s">
        <v>637</v>
      </c>
      <c r="D79" s="701" t="s">
        <v>616</v>
      </c>
      <c r="E79" s="655">
        <f>E80+E81+E82</f>
        <v>210102.7</v>
      </c>
      <c r="F79" s="655">
        <f>F80+F81+F82</f>
        <v>191882</v>
      </c>
      <c r="G79" s="654">
        <f t="shared" si="5"/>
        <v>91.32771734965804</v>
      </c>
      <c r="H79" s="655">
        <f>H80+H81+H82</f>
        <v>191882</v>
      </c>
      <c r="I79" s="893" t="s">
        <v>638</v>
      </c>
      <c r="J79" s="880">
        <v>4</v>
      </c>
      <c r="K79" s="880">
        <v>5</v>
      </c>
      <c r="L79" s="880">
        <v>125</v>
      </c>
    </row>
    <row r="80" spans="1:12" ht="15">
      <c r="A80" s="890"/>
      <c r="B80" s="891"/>
      <c r="C80" s="892"/>
      <c r="D80" s="701" t="s">
        <v>617</v>
      </c>
      <c r="E80" s="656">
        <v>119750</v>
      </c>
      <c r="F80" s="658">
        <v>102441</v>
      </c>
      <c r="G80" s="654">
        <f t="shared" si="5"/>
        <v>85.54572025052192</v>
      </c>
      <c r="H80" s="658">
        <v>102441</v>
      </c>
      <c r="I80" s="893"/>
      <c r="J80" s="880"/>
      <c r="K80" s="880"/>
      <c r="L80" s="880"/>
    </row>
    <row r="81" spans="1:12" ht="26.25">
      <c r="A81" s="890"/>
      <c r="B81" s="891"/>
      <c r="C81" s="892"/>
      <c r="D81" s="701" t="s">
        <v>618</v>
      </c>
      <c r="E81" s="656">
        <v>6302.7</v>
      </c>
      <c r="F81" s="658">
        <v>5391</v>
      </c>
      <c r="G81" s="654">
        <f t="shared" si="5"/>
        <v>85.53477081250892</v>
      </c>
      <c r="H81" s="658">
        <v>5391</v>
      </c>
      <c r="I81" s="893"/>
      <c r="J81" s="880"/>
      <c r="K81" s="880"/>
      <c r="L81" s="880"/>
    </row>
    <row r="82" spans="1:12" ht="15">
      <c r="A82" s="890"/>
      <c r="B82" s="891"/>
      <c r="C82" s="892"/>
      <c r="D82" s="701" t="s">
        <v>619</v>
      </c>
      <c r="E82" s="656">
        <v>84050</v>
      </c>
      <c r="F82" s="658">
        <v>84050</v>
      </c>
      <c r="G82" s="654">
        <f t="shared" si="5"/>
        <v>100</v>
      </c>
      <c r="H82" s="658">
        <v>84050</v>
      </c>
      <c r="I82" s="893"/>
      <c r="J82" s="880"/>
      <c r="K82" s="880"/>
      <c r="L82" s="880"/>
    </row>
    <row r="83" spans="1:12" ht="15">
      <c r="A83" s="890">
        <v>19</v>
      </c>
      <c r="B83" s="890"/>
      <c r="C83" s="892" t="s">
        <v>554</v>
      </c>
      <c r="D83" s="701" t="s">
        <v>616</v>
      </c>
      <c r="E83" s="655">
        <f>E84+E85+E86</f>
        <v>13350</v>
      </c>
      <c r="F83" s="655">
        <f>F84+F85+F86</f>
        <v>6164.247</v>
      </c>
      <c r="G83" s="654">
        <f t="shared" si="5"/>
        <v>46.17413483146068</v>
      </c>
      <c r="H83" s="655">
        <f>H84+H85+H86</f>
        <v>6164.247</v>
      </c>
      <c r="I83" s="933"/>
      <c r="J83" s="934"/>
      <c r="K83" s="935"/>
      <c r="L83" s="934"/>
    </row>
    <row r="84" spans="1:12" ht="15">
      <c r="A84" s="891"/>
      <c r="B84" s="891"/>
      <c r="C84" s="892"/>
      <c r="D84" s="701" t="s">
        <v>617</v>
      </c>
      <c r="E84" s="663">
        <v>7600</v>
      </c>
      <c r="F84" s="663">
        <v>773.535</v>
      </c>
      <c r="G84" s="654">
        <f t="shared" si="5"/>
        <v>10.178092105263158</v>
      </c>
      <c r="H84" s="663">
        <v>773.535</v>
      </c>
      <c r="I84" s="933"/>
      <c r="J84" s="934"/>
      <c r="K84" s="935"/>
      <c r="L84" s="934"/>
    </row>
    <row r="85" spans="1:12" ht="26.25">
      <c r="A85" s="891"/>
      <c r="B85" s="891"/>
      <c r="C85" s="892"/>
      <c r="D85" s="701" t="s">
        <v>618</v>
      </c>
      <c r="E85" s="663">
        <v>400</v>
      </c>
      <c r="F85" s="663">
        <v>40.712</v>
      </c>
      <c r="G85" s="654">
        <f t="shared" si="5"/>
        <v>10.178</v>
      </c>
      <c r="H85" s="663">
        <v>40.712</v>
      </c>
      <c r="I85" s="933"/>
      <c r="J85" s="934"/>
      <c r="K85" s="935"/>
      <c r="L85" s="934"/>
    </row>
    <row r="86" spans="1:12" ht="15">
      <c r="A86" s="891"/>
      <c r="B86" s="891"/>
      <c r="C86" s="892"/>
      <c r="D86" s="701" t="s">
        <v>619</v>
      </c>
      <c r="E86" s="663">
        <v>5350</v>
      </c>
      <c r="F86" s="663">
        <v>5350</v>
      </c>
      <c r="G86" s="654">
        <f t="shared" si="5"/>
        <v>100</v>
      </c>
      <c r="H86" s="663">
        <v>5350</v>
      </c>
      <c r="I86" s="933"/>
      <c r="J86" s="934"/>
      <c r="K86" s="935"/>
      <c r="L86" s="934"/>
    </row>
    <row r="87" spans="1:12" ht="15">
      <c r="A87" s="890">
        <v>20</v>
      </c>
      <c r="B87" s="890"/>
      <c r="C87" s="892" t="s">
        <v>555</v>
      </c>
      <c r="D87" s="701" t="s">
        <v>616</v>
      </c>
      <c r="E87" s="655">
        <f>E88+E89+E90</f>
        <v>1521000</v>
      </c>
      <c r="F87" s="655">
        <f>F88+F89+F90</f>
        <v>1550500</v>
      </c>
      <c r="G87" s="654">
        <f t="shared" si="5"/>
        <v>101.93951347797501</v>
      </c>
      <c r="H87" s="655">
        <f>H88+H89+H90</f>
        <v>1550500</v>
      </c>
      <c r="I87" s="936" t="s">
        <v>639</v>
      </c>
      <c r="J87" s="912">
        <v>15.6</v>
      </c>
      <c r="K87" s="880">
        <v>15.67</v>
      </c>
      <c r="L87" s="880">
        <v>100.4</v>
      </c>
    </row>
    <row r="88" spans="1:12" ht="15">
      <c r="A88" s="890"/>
      <c r="B88" s="891"/>
      <c r="C88" s="892"/>
      <c r="D88" s="701" t="s">
        <v>617</v>
      </c>
      <c r="E88" s="663">
        <v>123500</v>
      </c>
      <c r="F88" s="658">
        <v>151525</v>
      </c>
      <c r="G88" s="654">
        <f t="shared" si="5"/>
        <v>122.69230769230771</v>
      </c>
      <c r="H88" s="658">
        <v>151525</v>
      </c>
      <c r="I88" s="937"/>
      <c r="J88" s="925"/>
      <c r="K88" s="880"/>
      <c r="L88" s="880"/>
    </row>
    <row r="89" spans="1:12" ht="26.25">
      <c r="A89" s="890"/>
      <c r="B89" s="891"/>
      <c r="C89" s="892"/>
      <c r="D89" s="701" t="s">
        <v>618</v>
      </c>
      <c r="E89" s="663">
        <v>6500</v>
      </c>
      <c r="F89" s="658">
        <v>7975</v>
      </c>
      <c r="G89" s="654">
        <f t="shared" si="5"/>
        <v>122.69230769230771</v>
      </c>
      <c r="H89" s="658">
        <v>7975</v>
      </c>
      <c r="I89" s="937"/>
      <c r="J89" s="925"/>
      <c r="K89" s="880"/>
      <c r="L89" s="880"/>
    </row>
    <row r="90" spans="1:12" ht="24" customHeight="1">
      <c r="A90" s="890"/>
      <c r="B90" s="891"/>
      <c r="C90" s="892"/>
      <c r="D90" s="701" t="s">
        <v>619</v>
      </c>
      <c r="E90" s="663">
        <v>1391000</v>
      </c>
      <c r="F90" s="658">
        <v>1391000</v>
      </c>
      <c r="G90" s="657">
        <f t="shared" si="5"/>
        <v>100</v>
      </c>
      <c r="H90" s="658">
        <v>1391000</v>
      </c>
      <c r="I90" s="938"/>
      <c r="J90" s="913"/>
      <c r="K90" s="880"/>
      <c r="L90" s="880"/>
    </row>
    <row r="91" spans="1:12" ht="15">
      <c r="A91" s="890">
        <v>21</v>
      </c>
      <c r="B91" s="890" t="s">
        <v>304</v>
      </c>
      <c r="C91" s="892" t="s">
        <v>305</v>
      </c>
      <c r="D91" s="701" t="s">
        <v>616</v>
      </c>
      <c r="E91" s="655">
        <f>E92+E93+E94</f>
        <v>0</v>
      </c>
      <c r="F91" s="655">
        <f>F92+F93+F94</f>
        <v>2186</v>
      </c>
      <c r="G91" s="657">
        <v>0</v>
      </c>
      <c r="H91" s="655">
        <f>H92+H93+H94</f>
        <v>2186</v>
      </c>
      <c r="I91" s="933"/>
      <c r="J91" s="934"/>
      <c r="K91" s="935"/>
      <c r="L91" s="934"/>
    </row>
    <row r="92" spans="1:12" ht="15">
      <c r="A92" s="891"/>
      <c r="B92" s="890"/>
      <c r="C92" s="892"/>
      <c r="D92" s="701" t="s">
        <v>617</v>
      </c>
      <c r="E92" s="664">
        <f aca="true" t="shared" si="7" ref="E92:F94">E96+E100+E104+E108+E112+E116</f>
        <v>0</v>
      </c>
      <c r="F92" s="664">
        <f t="shared" si="7"/>
        <v>2076</v>
      </c>
      <c r="G92" s="657">
        <v>0</v>
      </c>
      <c r="H92" s="664">
        <f>H96+H100+H104+H108+H112+H116</f>
        <v>2076</v>
      </c>
      <c r="I92" s="933"/>
      <c r="J92" s="934"/>
      <c r="K92" s="935"/>
      <c r="L92" s="934"/>
    </row>
    <row r="93" spans="1:12" ht="26.25">
      <c r="A93" s="891"/>
      <c r="B93" s="890"/>
      <c r="C93" s="892"/>
      <c r="D93" s="701" t="s">
        <v>618</v>
      </c>
      <c r="E93" s="664">
        <f t="shared" si="7"/>
        <v>0</v>
      </c>
      <c r="F93" s="664">
        <f t="shared" si="7"/>
        <v>110</v>
      </c>
      <c r="G93" s="657">
        <v>0</v>
      </c>
      <c r="H93" s="664">
        <f>H97+H101+H105+H109+H113+H117</f>
        <v>110</v>
      </c>
      <c r="I93" s="933"/>
      <c r="J93" s="934"/>
      <c r="K93" s="935"/>
      <c r="L93" s="934"/>
    </row>
    <row r="94" spans="1:12" ht="15">
      <c r="A94" s="891"/>
      <c r="B94" s="890"/>
      <c r="C94" s="892"/>
      <c r="D94" s="701" t="s">
        <v>619</v>
      </c>
      <c r="E94" s="664">
        <f t="shared" si="7"/>
        <v>0</v>
      </c>
      <c r="F94" s="664">
        <f t="shared" si="7"/>
        <v>0</v>
      </c>
      <c r="G94" s="657">
        <v>0</v>
      </c>
      <c r="H94" s="664">
        <f>H98+H102+H106+H110+H114+H118</f>
        <v>0</v>
      </c>
      <c r="I94" s="933"/>
      <c r="J94" s="934"/>
      <c r="K94" s="935"/>
      <c r="L94" s="934"/>
    </row>
    <row r="95" spans="1:12" ht="15">
      <c r="A95" s="890">
        <v>22</v>
      </c>
      <c r="B95" s="890"/>
      <c r="C95" s="892" t="s">
        <v>36</v>
      </c>
      <c r="D95" s="701" t="s">
        <v>616</v>
      </c>
      <c r="E95" s="655">
        <f>E96+E97+E98</f>
        <v>0</v>
      </c>
      <c r="F95" s="655">
        <f>F96+F97+F98</f>
        <v>100</v>
      </c>
      <c r="G95" s="657">
        <v>0</v>
      </c>
      <c r="H95" s="655">
        <f>H96+H97+H98</f>
        <v>100</v>
      </c>
      <c r="I95" s="933"/>
      <c r="J95" s="934"/>
      <c r="K95" s="935"/>
      <c r="L95" s="934"/>
    </row>
    <row r="96" spans="1:12" ht="15">
      <c r="A96" s="890"/>
      <c r="B96" s="891"/>
      <c r="C96" s="892"/>
      <c r="D96" s="701" t="s">
        <v>617</v>
      </c>
      <c r="E96" s="664">
        <v>0</v>
      </c>
      <c r="F96" s="663">
        <v>95</v>
      </c>
      <c r="G96" s="657">
        <v>0</v>
      </c>
      <c r="H96" s="663">
        <v>95</v>
      </c>
      <c r="I96" s="933"/>
      <c r="J96" s="934"/>
      <c r="K96" s="935"/>
      <c r="L96" s="934"/>
    </row>
    <row r="97" spans="1:12" ht="26.25">
      <c r="A97" s="890"/>
      <c r="B97" s="891"/>
      <c r="C97" s="892"/>
      <c r="D97" s="701" t="s">
        <v>618</v>
      </c>
      <c r="E97" s="664">
        <v>0</v>
      </c>
      <c r="F97" s="663">
        <v>5</v>
      </c>
      <c r="G97" s="657">
        <v>0</v>
      </c>
      <c r="H97" s="663">
        <v>5</v>
      </c>
      <c r="I97" s="933"/>
      <c r="J97" s="934"/>
      <c r="K97" s="935"/>
      <c r="L97" s="934"/>
    </row>
    <row r="98" spans="1:12" ht="15">
      <c r="A98" s="890"/>
      <c r="B98" s="891"/>
      <c r="C98" s="892"/>
      <c r="D98" s="701" t="s">
        <v>619</v>
      </c>
      <c r="E98" s="663"/>
      <c r="F98" s="663"/>
      <c r="G98" s="657">
        <v>0</v>
      </c>
      <c r="H98" s="663"/>
      <c r="I98" s="933"/>
      <c r="J98" s="934"/>
      <c r="K98" s="935"/>
      <c r="L98" s="934"/>
    </row>
    <row r="99" spans="1:12" ht="15">
      <c r="A99" s="890">
        <v>23</v>
      </c>
      <c r="B99" s="890"/>
      <c r="C99" s="892" t="s">
        <v>306</v>
      </c>
      <c r="D99" s="701" t="s">
        <v>616</v>
      </c>
      <c r="E99" s="655">
        <f>E100+E101+E102</f>
        <v>0</v>
      </c>
      <c r="F99" s="655">
        <f>F100+F101+F102</f>
        <v>632</v>
      </c>
      <c r="G99" s="657">
        <v>0</v>
      </c>
      <c r="H99" s="655">
        <f>H100+H101+H102</f>
        <v>632</v>
      </c>
      <c r="I99" s="933"/>
      <c r="J99" s="934"/>
      <c r="K99" s="935"/>
      <c r="L99" s="934"/>
    </row>
    <row r="100" spans="1:12" ht="15">
      <c r="A100" s="891"/>
      <c r="B100" s="890"/>
      <c r="C100" s="892"/>
      <c r="D100" s="701" t="s">
        <v>617</v>
      </c>
      <c r="E100" s="664">
        <v>0</v>
      </c>
      <c r="F100" s="663">
        <v>600</v>
      </c>
      <c r="G100" s="657">
        <v>0</v>
      </c>
      <c r="H100" s="663">
        <v>600</v>
      </c>
      <c r="I100" s="933"/>
      <c r="J100" s="934"/>
      <c r="K100" s="935"/>
      <c r="L100" s="934"/>
    </row>
    <row r="101" spans="1:12" ht="26.25">
      <c r="A101" s="891"/>
      <c r="B101" s="890"/>
      <c r="C101" s="892"/>
      <c r="D101" s="701" t="s">
        <v>618</v>
      </c>
      <c r="E101" s="664">
        <v>0</v>
      </c>
      <c r="F101" s="663">
        <v>32</v>
      </c>
      <c r="G101" s="657">
        <v>0</v>
      </c>
      <c r="H101" s="663">
        <v>32</v>
      </c>
      <c r="I101" s="933"/>
      <c r="J101" s="934"/>
      <c r="K101" s="935"/>
      <c r="L101" s="934"/>
    </row>
    <row r="102" spans="1:12" ht="15">
      <c r="A102" s="891"/>
      <c r="B102" s="890"/>
      <c r="C102" s="892"/>
      <c r="D102" s="701" t="s">
        <v>619</v>
      </c>
      <c r="E102" s="663"/>
      <c r="F102" s="663"/>
      <c r="G102" s="657">
        <v>0</v>
      </c>
      <c r="H102" s="663"/>
      <c r="I102" s="933"/>
      <c r="J102" s="934"/>
      <c r="K102" s="935"/>
      <c r="L102" s="934"/>
    </row>
    <row r="103" spans="1:12" ht="15">
      <c r="A103" s="890">
        <v>24</v>
      </c>
      <c r="B103" s="890"/>
      <c r="C103" s="892" t="s">
        <v>307</v>
      </c>
      <c r="D103" s="701" t="s">
        <v>616</v>
      </c>
      <c r="E103" s="655">
        <f>E104+E105+E106</f>
        <v>0</v>
      </c>
      <c r="F103" s="655">
        <f>F104+F105+F106</f>
        <v>0</v>
      </c>
      <c r="G103" s="657">
        <v>0</v>
      </c>
      <c r="H103" s="655">
        <f>H104+H105+H106</f>
        <v>0</v>
      </c>
      <c r="I103" s="933"/>
      <c r="J103" s="934"/>
      <c r="K103" s="935"/>
      <c r="L103" s="934"/>
    </row>
    <row r="104" spans="1:12" ht="15">
      <c r="A104" s="890"/>
      <c r="B104" s="891"/>
      <c r="C104" s="892"/>
      <c r="D104" s="701" t="s">
        <v>617</v>
      </c>
      <c r="E104" s="663"/>
      <c r="F104" s="663"/>
      <c r="G104" s="657">
        <v>0</v>
      </c>
      <c r="H104" s="663"/>
      <c r="I104" s="933"/>
      <c r="J104" s="934"/>
      <c r="K104" s="935"/>
      <c r="L104" s="934"/>
    </row>
    <row r="105" spans="1:12" ht="26.25">
      <c r="A105" s="890"/>
      <c r="B105" s="891"/>
      <c r="C105" s="892"/>
      <c r="D105" s="701" t="s">
        <v>618</v>
      </c>
      <c r="E105" s="663"/>
      <c r="F105" s="663"/>
      <c r="G105" s="657">
        <v>0</v>
      </c>
      <c r="H105" s="663"/>
      <c r="I105" s="933"/>
      <c r="J105" s="934"/>
      <c r="K105" s="935"/>
      <c r="L105" s="934"/>
    </row>
    <row r="106" spans="1:12" ht="15">
      <c r="A106" s="890"/>
      <c r="B106" s="891"/>
      <c r="C106" s="892"/>
      <c r="D106" s="701" t="s">
        <v>619</v>
      </c>
      <c r="E106" s="663"/>
      <c r="F106" s="663"/>
      <c r="G106" s="657">
        <v>0</v>
      </c>
      <c r="H106" s="663"/>
      <c r="I106" s="933"/>
      <c r="J106" s="934"/>
      <c r="K106" s="935"/>
      <c r="L106" s="934"/>
    </row>
    <row r="107" spans="1:12" ht="15">
      <c r="A107" s="890">
        <v>25</v>
      </c>
      <c r="B107" s="890"/>
      <c r="C107" s="892" t="s">
        <v>308</v>
      </c>
      <c r="D107" s="701" t="s">
        <v>616</v>
      </c>
      <c r="E107" s="655">
        <f>E108+E109+E110</f>
        <v>0</v>
      </c>
      <c r="F107" s="655">
        <f>F108+F109+F110</f>
        <v>0</v>
      </c>
      <c r="G107" s="657">
        <v>0</v>
      </c>
      <c r="H107" s="655">
        <f>H108+H109+H110</f>
        <v>0</v>
      </c>
      <c r="I107" s="933"/>
      <c r="J107" s="934"/>
      <c r="K107" s="935"/>
      <c r="L107" s="934"/>
    </row>
    <row r="108" spans="1:12" ht="15">
      <c r="A108" s="891"/>
      <c r="B108" s="891"/>
      <c r="C108" s="892"/>
      <c r="D108" s="701" t="s">
        <v>617</v>
      </c>
      <c r="E108" s="663"/>
      <c r="F108" s="663"/>
      <c r="G108" s="657">
        <v>0</v>
      </c>
      <c r="H108" s="663"/>
      <c r="I108" s="933"/>
      <c r="J108" s="934"/>
      <c r="K108" s="935"/>
      <c r="L108" s="934"/>
    </row>
    <row r="109" spans="1:12" ht="26.25">
      <c r="A109" s="891"/>
      <c r="B109" s="891"/>
      <c r="C109" s="892"/>
      <c r="D109" s="701" t="s">
        <v>618</v>
      </c>
      <c r="E109" s="663"/>
      <c r="F109" s="663"/>
      <c r="G109" s="654">
        <v>0</v>
      </c>
      <c r="H109" s="663"/>
      <c r="I109" s="933"/>
      <c r="J109" s="934"/>
      <c r="K109" s="935"/>
      <c r="L109" s="934"/>
    </row>
    <row r="110" spans="1:12" ht="15">
      <c r="A110" s="891"/>
      <c r="B110" s="891"/>
      <c r="C110" s="892"/>
      <c r="D110" s="701" t="s">
        <v>619</v>
      </c>
      <c r="E110" s="663"/>
      <c r="F110" s="663"/>
      <c r="G110" s="654">
        <v>0</v>
      </c>
      <c r="H110" s="663"/>
      <c r="I110" s="933"/>
      <c r="J110" s="934"/>
      <c r="K110" s="935"/>
      <c r="L110" s="934"/>
    </row>
    <row r="111" spans="1:12" ht="15">
      <c r="A111" s="890">
        <v>26</v>
      </c>
      <c r="B111" s="890"/>
      <c r="C111" s="892" t="s">
        <v>556</v>
      </c>
      <c r="D111" s="701" t="s">
        <v>616</v>
      </c>
      <c r="E111" s="655">
        <f>E112+E113+E114</f>
        <v>0</v>
      </c>
      <c r="F111" s="655">
        <f>F112+F113+F114</f>
        <v>1454</v>
      </c>
      <c r="G111" s="654">
        <v>0</v>
      </c>
      <c r="H111" s="655">
        <f>H112+H113+H114</f>
        <v>1454</v>
      </c>
      <c r="I111" s="933"/>
      <c r="J111" s="934"/>
      <c r="K111" s="935"/>
      <c r="L111" s="934"/>
    </row>
    <row r="112" spans="1:12" ht="15">
      <c r="A112" s="890"/>
      <c r="B112" s="891"/>
      <c r="C112" s="892"/>
      <c r="D112" s="701" t="s">
        <v>617</v>
      </c>
      <c r="E112" s="665">
        <v>0</v>
      </c>
      <c r="F112" s="663">
        <v>1381</v>
      </c>
      <c r="G112" s="654">
        <v>0</v>
      </c>
      <c r="H112" s="663">
        <v>1381</v>
      </c>
      <c r="I112" s="933"/>
      <c r="J112" s="934"/>
      <c r="K112" s="935"/>
      <c r="L112" s="934"/>
    </row>
    <row r="113" spans="1:12" ht="26.25">
      <c r="A113" s="890"/>
      <c r="B113" s="891"/>
      <c r="C113" s="892"/>
      <c r="D113" s="701" t="s">
        <v>618</v>
      </c>
      <c r="E113" s="665">
        <v>0</v>
      </c>
      <c r="F113" s="663">
        <v>73</v>
      </c>
      <c r="G113" s="654">
        <v>0</v>
      </c>
      <c r="H113" s="663">
        <v>73</v>
      </c>
      <c r="I113" s="933"/>
      <c r="J113" s="934"/>
      <c r="K113" s="935"/>
      <c r="L113" s="934"/>
    </row>
    <row r="114" spans="1:12" ht="15">
      <c r="A114" s="890"/>
      <c r="B114" s="891"/>
      <c r="C114" s="892"/>
      <c r="D114" s="701" t="s">
        <v>619</v>
      </c>
      <c r="E114" s="663"/>
      <c r="F114" s="663"/>
      <c r="G114" s="654">
        <v>0</v>
      </c>
      <c r="H114" s="663"/>
      <c r="I114" s="933"/>
      <c r="J114" s="934"/>
      <c r="K114" s="935"/>
      <c r="L114" s="934"/>
    </row>
    <row r="115" spans="1:12" ht="15">
      <c r="A115" s="890">
        <v>27</v>
      </c>
      <c r="B115" s="890"/>
      <c r="C115" s="892" t="s">
        <v>557</v>
      </c>
      <c r="D115" s="701" t="s">
        <v>616</v>
      </c>
      <c r="E115" s="655">
        <f>E116+E117+E118</f>
        <v>0</v>
      </c>
      <c r="F115" s="655">
        <f>F116+F117+F118</f>
        <v>0</v>
      </c>
      <c r="G115" s="654">
        <v>0</v>
      </c>
      <c r="H115" s="655">
        <f>H116+H117+H118</f>
        <v>0</v>
      </c>
      <c r="I115" s="933"/>
      <c r="J115" s="934"/>
      <c r="K115" s="935"/>
      <c r="L115" s="934"/>
    </row>
    <row r="116" spans="1:12" ht="15">
      <c r="A116" s="891"/>
      <c r="B116" s="891"/>
      <c r="C116" s="892"/>
      <c r="D116" s="701" t="s">
        <v>617</v>
      </c>
      <c r="E116" s="666"/>
      <c r="F116" s="666"/>
      <c r="G116" s="654">
        <v>0</v>
      </c>
      <c r="H116" s="666"/>
      <c r="I116" s="933"/>
      <c r="J116" s="934"/>
      <c r="K116" s="935"/>
      <c r="L116" s="934"/>
    </row>
    <row r="117" spans="1:12" ht="26.25">
      <c r="A117" s="891"/>
      <c r="B117" s="891"/>
      <c r="C117" s="892"/>
      <c r="D117" s="701" t="s">
        <v>618</v>
      </c>
      <c r="E117" s="666"/>
      <c r="F117" s="666"/>
      <c r="G117" s="654">
        <v>0</v>
      </c>
      <c r="H117" s="666"/>
      <c r="I117" s="933"/>
      <c r="J117" s="934"/>
      <c r="K117" s="935"/>
      <c r="L117" s="934"/>
    </row>
    <row r="118" spans="1:12" ht="15">
      <c r="A118" s="891"/>
      <c r="B118" s="891"/>
      <c r="C118" s="892"/>
      <c r="D118" s="701" t="s">
        <v>619</v>
      </c>
      <c r="E118" s="666"/>
      <c r="F118" s="666"/>
      <c r="G118" s="654">
        <v>0</v>
      </c>
      <c r="H118" s="666"/>
      <c r="I118" s="933"/>
      <c r="J118" s="934"/>
      <c r="K118" s="935"/>
      <c r="L118" s="934"/>
    </row>
    <row r="119" spans="1:12" ht="15">
      <c r="A119" s="890">
        <v>28</v>
      </c>
      <c r="B119" s="858" t="s">
        <v>310</v>
      </c>
      <c r="C119" s="860" t="s">
        <v>311</v>
      </c>
      <c r="D119" s="703" t="s">
        <v>616</v>
      </c>
      <c r="E119" s="655">
        <f>E120+E121+E122</f>
        <v>42348</v>
      </c>
      <c r="F119" s="655">
        <f>F120+F121+F122</f>
        <v>40205.34</v>
      </c>
      <c r="G119" s="654">
        <f t="shared" si="5"/>
        <v>94.940351374327</v>
      </c>
      <c r="H119" s="655">
        <f>H120+H121+H122</f>
        <v>40205.34</v>
      </c>
      <c r="I119" s="859" t="s">
        <v>640</v>
      </c>
      <c r="J119" s="939">
        <v>100</v>
      </c>
      <c r="K119" s="939">
        <v>117</v>
      </c>
      <c r="L119" s="939">
        <v>117</v>
      </c>
    </row>
    <row r="120" spans="1:12" ht="15">
      <c r="A120" s="890"/>
      <c r="B120" s="858"/>
      <c r="C120" s="860"/>
      <c r="D120" s="703" t="s">
        <v>617</v>
      </c>
      <c r="E120" s="658">
        <v>0</v>
      </c>
      <c r="F120" s="658">
        <v>0</v>
      </c>
      <c r="G120" s="654">
        <v>0</v>
      </c>
      <c r="H120" s="658">
        <v>0</v>
      </c>
      <c r="I120" s="859"/>
      <c r="J120" s="939"/>
      <c r="K120" s="939"/>
      <c r="L120" s="939"/>
    </row>
    <row r="121" spans="1:12" ht="26.25">
      <c r="A121" s="890"/>
      <c r="B121" s="858"/>
      <c r="C121" s="860"/>
      <c r="D121" s="703" t="s">
        <v>618</v>
      </c>
      <c r="E121" s="663">
        <v>21174</v>
      </c>
      <c r="F121" s="658">
        <v>20102.67</v>
      </c>
      <c r="G121" s="654">
        <f t="shared" si="5"/>
        <v>94.940351374327</v>
      </c>
      <c r="H121" s="663">
        <v>20102.67</v>
      </c>
      <c r="I121" s="859"/>
      <c r="J121" s="939"/>
      <c r="K121" s="939"/>
      <c r="L121" s="939"/>
    </row>
    <row r="122" spans="1:12" ht="15">
      <c r="A122" s="890"/>
      <c r="B122" s="858"/>
      <c r="C122" s="860"/>
      <c r="D122" s="703" t="s">
        <v>619</v>
      </c>
      <c r="E122" s="663">
        <v>21174</v>
      </c>
      <c r="F122" s="658">
        <v>20102.67</v>
      </c>
      <c r="G122" s="654">
        <f t="shared" si="5"/>
        <v>94.940351374327</v>
      </c>
      <c r="H122" s="663">
        <v>20102.67</v>
      </c>
      <c r="I122" s="859"/>
      <c r="J122" s="939"/>
      <c r="K122" s="939"/>
      <c r="L122" s="939"/>
    </row>
    <row r="123" spans="1:12" ht="15">
      <c r="A123" s="890">
        <v>29</v>
      </c>
      <c r="B123" s="890"/>
      <c r="C123" s="892" t="s">
        <v>558</v>
      </c>
      <c r="D123" s="701" t="s">
        <v>616</v>
      </c>
      <c r="E123" s="655">
        <f>E124+E125+E126</f>
        <v>0</v>
      </c>
      <c r="F123" s="655">
        <f>F124+F125+F126</f>
        <v>0</v>
      </c>
      <c r="G123" s="654">
        <v>0</v>
      </c>
      <c r="H123" s="655">
        <f>H124+H125+H126</f>
        <v>0</v>
      </c>
      <c r="I123" s="933"/>
      <c r="J123" s="934"/>
      <c r="K123" s="935"/>
      <c r="L123" s="934"/>
    </row>
    <row r="124" spans="1:12" ht="15">
      <c r="A124" s="891"/>
      <c r="B124" s="891"/>
      <c r="C124" s="892"/>
      <c r="D124" s="701" t="s">
        <v>617</v>
      </c>
      <c r="E124" s="658">
        <v>0</v>
      </c>
      <c r="F124" s="658">
        <v>0</v>
      </c>
      <c r="G124" s="654">
        <v>0</v>
      </c>
      <c r="H124" s="663"/>
      <c r="I124" s="933"/>
      <c r="J124" s="934"/>
      <c r="K124" s="935"/>
      <c r="L124" s="934"/>
    </row>
    <row r="125" spans="1:12" ht="26.25">
      <c r="A125" s="891"/>
      <c r="B125" s="891"/>
      <c r="C125" s="892"/>
      <c r="D125" s="701" t="s">
        <v>618</v>
      </c>
      <c r="E125" s="658">
        <v>0</v>
      </c>
      <c r="F125" s="658">
        <v>0</v>
      </c>
      <c r="G125" s="654">
        <v>0</v>
      </c>
      <c r="H125" s="663"/>
      <c r="I125" s="933"/>
      <c r="J125" s="934"/>
      <c r="K125" s="935"/>
      <c r="L125" s="934"/>
    </row>
    <row r="126" spans="1:12" ht="15">
      <c r="A126" s="891"/>
      <c r="B126" s="891"/>
      <c r="C126" s="892"/>
      <c r="D126" s="701" t="s">
        <v>619</v>
      </c>
      <c r="E126" s="658">
        <v>0</v>
      </c>
      <c r="F126" s="658">
        <v>0</v>
      </c>
      <c r="G126" s="654">
        <v>0</v>
      </c>
      <c r="H126" s="663"/>
      <c r="I126" s="933"/>
      <c r="J126" s="934"/>
      <c r="K126" s="935"/>
      <c r="L126" s="934"/>
    </row>
    <row r="127" spans="1:12" ht="15">
      <c r="A127" s="890">
        <v>30</v>
      </c>
      <c r="B127" s="890" t="s">
        <v>352</v>
      </c>
      <c r="C127" s="892" t="s">
        <v>559</v>
      </c>
      <c r="D127" s="701" t="s">
        <v>616</v>
      </c>
      <c r="E127" s="655">
        <f>E128+E129+E130</f>
        <v>0</v>
      </c>
      <c r="F127" s="655">
        <f>F128+F129+F130</f>
        <v>0</v>
      </c>
      <c r="G127" s="654">
        <v>0</v>
      </c>
      <c r="H127" s="655">
        <f>H128+H129+H130</f>
        <v>0</v>
      </c>
      <c r="I127" s="933"/>
      <c r="J127" s="934"/>
      <c r="K127" s="935"/>
      <c r="L127" s="934"/>
    </row>
    <row r="128" spans="1:12" ht="15">
      <c r="A128" s="890"/>
      <c r="B128" s="890"/>
      <c r="C128" s="892"/>
      <c r="D128" s="701" t="s">
        <v>617</v>
      </c>
      <c r="E128" s="658">
        <v>0</v>
      </c>
      <c r="F128" s="658">
        <v>0</v>
      </c>
      <c r="G128" s="657">
        <v>0</v>
      </c>
      <c r="H128" s="663"/>
      <c r="I128" s="933"/>
      <c r="J128" s="934"/>
      <c r="K128" s="935"/>
      <c r="L128" s="934"/>
    </row>
    <row r="129" spans="1:12" ht="26.25">
      <c r="A129" s="890"/>
      <c r="B129" s="890"/>
      <c r="C129" s="892"/>
      <c r="D129" s="701" t="s">
        <v>618</v>
      </c>
      <c r="E129" s="658">
        <v>0</v>
      </c>
      <c r="F129" s="658">
        <v>0</v>
      </c>
      <c r="G129" s="657">
        <v>0</v>
      </c>
      <c r="H129" s="663"/>
      <c r="I129" s="933"/>
      <c r="J129" s="934"/>
      <c r="K129" s="935"/>
      <c r="L129" s="934"/>
    </row>
    <row r="130" spans="1:12" ht="15">
      <c r="A130" s="890"/>
      <c r="B130" s="890"/>
      <c r="C130" s="892"/>
      <c r="D130" s="701" t="s">
        <v>619</v>
      </c>
      <c r="E130" s="658">
        <v>0</v>
      </c>
      <c r="F130" s="658">
        <v>0</v>
      </c>
      <c r="G130" s="657">
        <v>0</v>
      </c>
      <c r="H130" s="663"/>
      <c r="I130" s="933"/>
      <c r="J130" s="934"/>
      <c r="K130" s="935"/>
      <c r="L130" s="934"/>
    </row>
    <row r="131" spans="1:12" ht="15">
      <c r="A131" s="890">
        <v>31</v>
      </c>
      <c r="B131" s="890" t="s">
        <v>354</v>
      </c>
      <c r="C131" s="892" t="s">
        <v>560</v>
      </c>
      <c r="D131" s="701" t="s">
        <v>616</v>
      </c>
      <c r="E131" s="655">
        <f>E132+E133+E134</f>
        <v>0</v>
      </c>
      <c r="F131" s="655">
        <f>F132+F133+F134</f>
        <v>5000</v>
      </c>
      <c r="G131" s="657">
        <v>0</v>
      </c>
      <c r="H131" s="655">
        <f>H132+H133+H134</f>
        <v>5000</v>
      </c>
      <c r="I131" s="933"/>
      <c r="J131" s="934"/>
      <c r="K131" s="935"/>
      <c r="L131" s="934"/>
    </row>
    <row r="132" spans="1:12" ht="15">
      <c r="A132" s="891"/>
      <c r="B132" s="890"/>
      <c r="C132" s="892"/>
      <c r="D132" s="701" t="s">
        <v>617</v>
      </c>
      <c r="E132" s="658">
        <f aca="true" t="shared" si="8" ref="E132:F134">E136+E140+E144+E148</f>
        <v>0</v>
      </c>
      <c r="F132" s="658">
        <f t="shared" si="8"/>
        <v>4750</v>
      </c>
      <c r="G132" s="657">
        <v>0</v>
      </c>
      <c r="H132" s="658">
        <f>H136+H140+H144+H148</f>
        <v>4750</v>
      </c>
      <c r="I132" s="933"/>
      <c r="J132" s="934"/>
      <c r="K132" s="935"/>
      <c r="L132" s="934"/>
    </row>
    <row r="133" spans="1:12" ht="26.25">
      <c r="A133" s="891"/>
      <c r="B133" s="890"/>
      <c r="C133" s="892"/>
      <c r="D133" s="701" t="s">
        <v>618</v>
      </c>
      <c r="E133" s="658">
        <f t="shared" si="8"/>
        <v>0</v>
      </c>
      <c r="F133" s="658">
        <f t="shared" si="8"/>
        <v>250</v>
      </c>
      <c r="G133" s="657">
        <v>0</v>
      </c>
      <c r="H133" s="658">
        <f>H137+H141+H145+H149</f>
        <v>250</v>
      </c>
      <c r="I133" s="933"/>
      <c r="J133" s="934"/>
      <c r="K133" s="935"/>
      <c r="L133" s="934"/>
    </row>
    <row r="134" spans="1:12" ht="15">
      <c r="A134" s="891"/>
      <c r="B134" s="890"/>
      <c r="C134" s="892"/>
      <c r="D134" s="701" t="s">
        <v>619</v>
      </c>
      <c r="E134" s="658">
        <f t="shared" si="8"/>
        <v>0</v>
      </c>
      <c r="F134" s="658">
        <f t="shared" si="8"/>
        <v>0</v>
      </c>
      <c r="G134" s="657">
        <v>0</v>
      </c>
      <c r="H134" s="658">
        <f>H138+H142+H146+H150</f>
        <v>0</v>
      </c>
      <c r="I134" s="933"/>
      <c r="J134" s="934"/>
      <c r="K134" s="935"/>
      <c r="L134" s="934"/>
    </row>
    <row r="135" spans="1:12" ht="15">
      <c r="A135" s="890">
        <v>32</v>
      </c>
      <c r="B135" s="890"/>
      <c r="C135" s="892" t="s">
        <v>20</v>
      </c>
      <c r="D135" s="701" t="s">
        <v>616</v>
      </c>
      <c r="E135" s="655">
        <f>E136+E137+E138</f>
        <v>0</v>
      </c>
      <c r="F135" s="655">
        <f>F136+F137+F138</f>
        <v>4500</v>
      </c>
      <c r="G135" s="657">
        <v>0</v>
      </c>
      <c r="H135" s="655">
        <f>H136+H137+H138</f>
        <v>4500</v>
      </c>
      <c r="I135" s="933"/>
      <c r="J135" s="934"/>
      <c r="K135" s="935"/>
      <c r="L135" s="934"/>
    </row>
    <row r="136" spans="1:12" ht="15">
      <c r="A136" s="890"/>
      <c r="B136" s="891"/>
      <c r="C136" s="892"/>
      <c r="D136" s="701" t="s">
        <v>617</v>
      </c>
      <c r="E136" s="663"/>
      <c r="F136" s="663">
        <v>4275</v>
      </c>
      <c r="G136" s="657">
        <v>0</v>
      </c>
      <c r="H136" s="663">
        <v>4275</v>
      </c>
      <c r="I136" s="933"/>
      <c r="J136" s="934"/>
      <c r="K136" s="935"/>
      <c r="L136" s="934"/>
    </row>
    <row r="137" spans="1:12" ht="26.25">
      <c r="A137" s="890"/>
      <c r="B137" s="891"/>
      <c r="C137" s="892"/>
      <c r="D137" s="701" t="s">
        <v>618</v>
      </c>
      <c r="E137" s="663"/>
      <c r="F137" s="663">
        <v>225</v>
      </c>
      <c r="G137" s="657">
        <v>0</v>
      </c>
      <c r="H137" s="663">
        <v>225</v>
      </c>
      <c r="I137" s="933"/>
      <c r="J137" s="934"/>
      <c r="K137" s="935"/>
      <c r="L137" s="934"/>
    </row>
    <row r="138" spans="1:12" ht="15">
      <c r="A138" s="890"/>
      <c r="B138" s="891"/>
      <c r="C138" s="892"/>
      <c r="D138" s="701" t="s">
        <v>619</v>
      </c>
      <c r="E138" s="663"/>
      <c r="F138" s="663"/>
      <c r="G138" s="657">
        <v>0</v>
      </c>
      <c r="H138" s="663"/>
      <c r="I138" s="933"/>
      <c r="J138" s="934"/>
      <c r="K138" s="935"/>
      <c r="L138" s="934"/>
    </row>
    <row r="139" spans="1:12" ht="15">
      <c r="A139" s="890">
        <v>33</v>
      </c>
      <c r="B139" s="890"/>
      <c r="C139" s="940" t="s">
        <v>21</v>
      </c>
      <c r="D139" s="701" t="s">
        <v>616</v>
      </c>
      <c r="E139" s="667">
        <f>E140+E141+E142</f>
        <v>0</v>
      </c>
      <c r="F139" s="667">
        <f>F140+F141+F142</f>
        <v>500</v>
      </c>
      <c r="G139" s="668">
        <v>0</v>
      </c>
      <c r="H139" s="667">
        <f>H140+H141+H142</f>
        <v>500</v>
      </c>
      <c r="I139" s="933"/>
      <c r="J139" s="934"/>
      <c r="K139" s="935"/>
      <c r="L139" s="934"/>
    </row>
    <row r="140" spans="1:12" ht="15">
      <c r="A140" s="891"/>
      <c r="B140" s="890"/>
      <c r="C140" s="940"/>
      <c r="D140" s="701" t="s">
        <v>617</v>
      </c>
      <c r="E140" s="669"/>
      <c r="F140" s="669">
        <v>475</v>
      </c>
      <c r="G140" s="668">
        <v>0</v>
      </c>
      <c r="H140" s="669">
        <v>475</v>
      </c>
      <c r="I140" s="933"/>
      <c r="J140" s="934"/>
      <c r="K140" s="935"/>
      <c r="L140" s="934"/>
    </row>
    <row r="141" spans="1:12" ht="26.25">
      <c r="A141" s="891"/>
      <c r="B141" s="890"/>
      <c r="C141" s="940"/>
      <c r="D141" s="701" t="s">
        <v>618</v>
      </c>
      <c r="E141" s="669"/>
      <c r="F141" s="669">
        <v>25</v>
      </c>
      <c r="G141" s="668">
        <v>0</v>
      </c>
      <c r="H141" s="669">
        <v>25</v>
      </c>
      <c r="I141" s="933"/>
      <c r="J141" s="934"/>
      <c r="K141" s="935"/>
      <c r="L141" s="934"/>
    </row>
    <row r="142" spans="1:12" ht="15">
      <c r="A142" s="891"/>
      <c r="B142" s="890"/>
      <c r="C142" s="940"/>
      <c r="D142" s="701" t="s">
        <v>619</v>
      </c>
      <c r="E142" s="669"/>
      <c r="F142" s="669"/>
      <c r="G142" s="668">
        <v>0</v>
      </c>
      <c r="H142" s="669"/>
      <c r="I142" s="933"/>
      <c r="J142" s="934"/>
      <c r="K142" s="935"/>
      <c r="L142" s="934"/>
    </row>
    <row r="143" spans="1:12" ht="15">
      <c r="A143" s="890">
        <v>34</v>
      </c>
      <c r="B143" s="890"/>
      <c r="C143" s="940" t="s">
        <v>22</v>
      </c>
      <c r="D143" s="701" t="s">
        <v>616</v>
      </c>
      <c r="E143" s="667">
        <f>E144+E145+E146</f>
        <v>0</v>
      </c>
      <c r="F143" s="667">
        <f>F144+F145+F146</f>
        <v>0</v>
      </c>
      <c r="G143" s="668">
        <v>0</v>
      </c>
      <c r="H143" s="667">
        <f>H144+H145+H146</f>
        <v>0</v>
      </c>
      <c r="I143" s="933"/>
      <c r="J143" s="934"/>
      <c r="K143" s="935"/>
      <c r="L143" s="934"/>
    </row>
    <row r="144" spans="1:12" ht="15">
      <c r="A144" s="890"/>
      <c r="B144" s="891"/>
      <c r="C144" s="892"/>
      <c r="D144" s="701" t="s">
        <v>617</v>
      </c>
      <c r="E144" s="669"/>
      <c r="F144" s="669"/>
      <c r="G144" s="668">
        <v>0</v>
      </c>
      <c r="H144" s="669"/>
      <c r="I144" s="933"/>
      <c r="J144" s="934"/>
      <c r="K144" s="935"/>
      <c r="L144" s="934"/>
    </row>
    <row r="145" spans="1:12" ht="26.25">
      <c r="A145" s="890"/>
      <c r="B145" s="891"/>
      <c r="C145" s="892"/>
      <c r="D145" s="701" t="s">
        <v>618</v>
      </c>
      <c r="E145" s="669"/>
      <c r="F145" s="669"/>
      <c r="G145" s="668">
        <v>0</v>
      </c>
      <c r="H145" s="669"/>
      <c r="I145" s="933"/>
      <c r="J145" s="934"/>
      <c r="K145" s="935"/>
      <c r="L145" s="934"/>
    </row>
    <row r="146" spans="1:12" ht="30" customHeight="1">
      <c r="A146" s="890"/>
      <c r="B146" s="891"/>
      <c r="C146" s="892"/>
      <c r="D146" s="701" t="s">
        <v>619</v>
      </c>
      <c r="E146" s="669"/>
      <c r="F146" s="669"/>
      <c r="G146" s="668">
        <v>0</v>
      </c>
      <c r="H146" s="669"/>
      <c r="I146" s="933"/>
      <c r="J146" s="934"/>
      <c r="K146" s="935"/>
      <c r="L146" s="934"/>
    </row>
    <row r="147" spans="1:12" ht="15">
      <c r="A147" s="890">
        <v>35</v>
      </c>
      <c r="B147" s="890"/>
      <c r="C147" s="892" t="s">
        <v>24</v>
      </c>
      <c r="D147" s="701" t="s">
        <v>616</v>
      </c>
      <c r="E147" s="667">
        <f>E148+E149+E150</f>
        <v>0</v>
      </c>
      <c r="F147" s="667">
        <f>F148+F149+F150</f>
        <v>0</v>
      </c>
      <c r="G147" s="668">
        <v>0</v>
      </c>
      <c r="H147" s="667">
        <f>H148+H149+H150</f>
        <v>0</v>
      </c>
      <c r="I147" s="933"/>
      <c r="J147" s="934"/>
      <c r="K147" s="935"/>
      <c r="L147" s="934"/>
    </row>
    <row r="148" spans="1:12" ht="15">
      <c r="A148" s="891"/>
      <c r="B148" s="891"/>
      <c r="C148" s="892"/>
      <c r="D148" s="701" t="s">
        <v>617</v>
      </c>
      <c r="E148" s="669"/>
      <c r="F148" s="669"/>
      <c r="G148" s="668">
        <v>0</v>
      </c>
      <c r="H148" s="669"/>
      <c r="I148" s="933"/>
      <c r="J148" s="934"/>
      <c r="K148" s="935"/>
      <c r="L148" s="934"/>
    </row>
    <row r="149" spans="1:12" ht="26.25">
      <c r="A149" s="891"/>
      <c r="B149" s="891"/>
      <c r="C149" s="892"/>
      <c r="D149" s="701" t="s">
        <v>618</v>
      </c>
      <c r="E149" s="669"/>
      <c r="F149" s="669"/>
      <c r="G149" s="668">
        <v>0</v>
      </c>
      <c r="H149" s="669"/>
      <c r="I149" s="933"/>
      <c r="J149" s="934"/>
      <c r="K149" s="935"/>
      <c r="L149" s="934"/>
    </row>
    <row r="150" spans="1:12" ht="15">
      <c r="A150" s="891"/>
      <c r="B150" s="891"/>
      <c r="C150" s="892"/>
      <c r="D150" s="701" t="s">
        <v>619</v>
      </c>
      <c r="E150" s="669"/>
      <c r="F150" s="669"/>
      <c r="G150" s="668">
        <v>0</v>
      </c>
      <c r="H150" s="669"/>
      <c r="I150" s="933"/>
      <c r="J150" s="934"/>
      <c r="K150" s="935"/>
      <c r="L150" s="934"/>
    </row>
    <row r="151" spans="1:12" ht="15">
      <c r="A151" s="858">
        <v>36</v>
      </c>
      <c r="B151" s="941" t="s">
        <v>356</v>
      </c>
      <c r="C151" s="860" t="s">
        <v>381</v>
      </c>
      <c r="D151" s="703" t="s">
        <v>616</v>
      </c>
      <c r="E151" s="667">
        <f>E152+E153+E154</f>
        <v>0</v>
      </c>
      <c r="F151" s="667">
        <f>F152+F153+F154</f>
        <v>0</v>
      </c>
      <c r="G151" s="668">
        <v>0</v>
      </c>
      <c r="H151" s="667">
        <f>H152+H153+H154</f>
        <v>0</v>
      </c>
      <c r="I151" s="918"/>
      <c r="J151" s="117"/>
      <c r="K151" s="118"/>
      <c r="L151" s="117"/>
    </row>
    <row r="152" spans="1:12" ht="15">
      <c r="A152" s="859"/>
      <c r="B152" s="941"/>
      <c r="C152" s="942"/>
      <c r="D152" s="703" t="s">
        <v>617</v>
      </c>
      <c r="E152" s="670">
        <f aca="true" t="shared" si="9" ref="E152:F154">E156+E160</f>
        <v>0</v>
      </c>
      <c r="F152" s="670">
        <f t="shared" si="9"/>
        <v>0</v>
      </c>
      <c r="G152" s="668">
        <v>0</v>
      </c>
      <c r="H152" s="670">
        <f>H156+H160</f>
        <v>0</v>
      </c>
      <c r="I152" s="943"/>
      <c r="J152" s="117"/>
      <c r="K152" s="118"/>
      <c r="L152" s="117"/>
    </row>
    <row r="153" spans="1:12" ht="26.25">
      <c r="A153" s="859"/>
      <c r="B153" s="941"/>
      <c r="C153" s="942"/>
      <c r="D153" s="703" t="s">
        <v>618</v>
      </c>
      <c r="E153" s="670">
        <f t="shared" si="9"/>
        <v>0</v>
      </c>
      <c r="F153" s="670">
        <f t="shared" si="9"/>
        <v>0</v>
      </c>
      <c r="G153" s="668">
        <v>0</v>
      </c>
      <c r="H153" s="670">
        <f>H157+H161</f>
        <v>0</v>
      </c>
      <c r="I153" s="943"/>
      <c r="J153" s="117"/>
      <c r="K153" s="118"/>
      <c r="L153" s="117"/>
    </row>
    <row r="154" spans="1:12" ht="15">
      <c r="A154" s="859"/>
      <c r="B154" s="941"/>
      <c r="C154" s="942"/>
      <c r="D154" s="703" t="s">
        <v>619</v>
      </c>
      <c r="E154" s="670">
        <f t="shared" si="9"/>
        <v>0</v>
      </c>
      <c r="F154" s="670">
        <f t="shared" si="9"/>
        <v>0</v>
      </c>
      <c r="G154" s="668">
        <v>0</v>
      </c>
      <c r="H154" s="670">
        <f>H158+H162</f>
        <v>0</v>
      </c>
      <c r="I154" s="944"/>
      <c r="J154" s="117"/>
      <c r="K154" s="118"/>
      <c r="L154" s="117"/>
    </row>
    <row r="155" spans="1:12" ht="15">
      <c r="A155" s="858">
        <v>37</v>
      </c>
      <c r="B155" s="941"/>
      <c r="C155" s="860" t="s">
        <v>641</v>
      </c>
      <c r="D155" s="703" t="s">
        <v>616</v>
      </c>
      <c r="E155" s="667">
        <f>E156+E157+E158</f>
        <v>0</v>
      </c>
      <c r="F155" s="667">
        <f>F156+F157+F158</f>
        <v>0</v>
      </c>
      <c r="G155" s="668">
        <v>0</v>
      </c>
      <c r="H155" s="667">
        <f>H156+H157+H158</f>
        <v>0</v>
      </c>
      <c r="I155" s="119"/>
      <c r="J155" s="117"/>
      <c r="K155" s="118"/>
      <c r="L155" s="117"/>
    </row>
    <row r="156" spans="1:12" ht="15">
      <c r="A156" s="859"/>
      <c r="B156" s="941"/>
      <c r="C156" s="942"/>
      <c r="D156" s="703" t="s">
        <v>617</v>
      </c>
      <c r="E156" s="671"/>
      <c r="F156" s="671"/>
      <c r="G156" s="668">
        <v>0</v>
      </c>
      <c r="H156" s="671"/>
      <c r="I156" s="119"/>
      <c r="J156" s="117"/>
      <c r="K156" s="118"/>
      <c r="L156" s="117"/>
    </row>
    <row r="157" spans="1:12" ht="26.25">
      <c r="A157" s="859"/>
      <c r="B157" s="941"/>
      <c r="C157" s="942"/>
      <c r="D157" s="703" t="s">
        <v>618</v>
      </c>
      <c r="E157" s="671"/>
      <c r="F157" s="671"/>
      <c r="G157" s="668">
        <v>0</v>
      </c>
      <c r="H157" s="671"/>
      <c r="I157" s="119"/>
      <c r="J157" s="117"/>
      <c r="K157" s="118"/>
      <c r="L157" s="117"/>
    </row>
    <row r="158" spans="1:12" ht="15">
      <c r="A158" s="859"/>
      <c r="B158" s="941"/>
      <c r="C158" s="942"/>
      <c r="D158" s="703" t="s">
        <v>619</v>
      </c>
      <c r="E158" s="671"/>
      <c r="F158" s="671"/>
      <c r="G158" s="668">
        <v>0</v>
      </c>
      <c r="H158" s="671"/>
      <c r="I158" s="119"/>
      <c r="J158" s="117"/>
      <c r="K158" s="118"/>
      <c r="L158" s="117"/>
    </row>
    <row r="159" spans="1:12" ht="15">
      <c r="A159" s="858">
        <v>38</v>
      </c>
      <c r="B159" s="941"/>
      <c r="C159" s="860" t="s">
        <v>642</v>
      </c>
      <c r="D159" s="703" t="s">
        <v>616</v>
      </c>
      <c r="E159" s="667">
        <f>E160+E161+E162</f>
        <v>0</v>
      </c>
      <c r="F159" s="667">
        <f>F160+F161+F162</f>
        <v>0</v>
      </c>
      <c r="G159" s="668">
        <v>0</v>
      </c>
      <c r="H159" s="667">
        <f>H160+H161+H162</f>
        <v>0</v>
      </c>
      <c r="I159" s="119"/>
      <c r="J159" s="117"/>
      <c r="K159" s="118"/>
      <c r="L159" s="117"/>
    </row>
    <row r="160" spans="1:12" ht="15">
      <c r="A160" s="859"/>
      <c r="B160" s="941"/>
      <c r="C160" s="942"/>
      <c r="D160" s="703" t="s">
        <v>617</v>
      </c>
      <c r="E160" s="671"/>
      <c r="F160" s="671"/>
      <c r="G160" s="668">
        <v>0</v>
      </c>
      <c r="H160" s="671"/>
      <c r="I160" s="119"/>
      <c r="J160" s="117"/>
      <c r="K160" s="118"/>
      <c r="L160" s="117"/>
    </row>
    <row r="161" spans="1:12" ht="26.25">
      <c r="A161" s="859"/>
      <c r="B161" s="941"/>
      <c r="C161" s="942"/>
      <c r="D161" s="703" t="s">
        <v>618</v>
      </c>
      <c r="E161" s="671"/>
      <c r="F161" s="671"/>
      <c r="G161" s="668">
        <v>0</v>
      </c>
      <c r="H161" s="671"/>
      <c r="I161" s="119"/>
      <c r="J161" s="117"/>
      <c r="K161" s="118"/>
      <c r="L161" s="117"/>
    </row>
    <row r="162" spans="1:12" ht="15">
      <c r="A162" s="859"/>
      <c r="B162" s="941"/>
      <c r="C162" s="942"/>
      <c r="D162" s="703" t="s">
        <v>619</v>
      </c>
      <c r="E162" s="671"/>
      <c r="F162" s="671"/>
      <c r="G162" s="668">
        <v>0</v>
      </c>
      <c r="H162" s="671"/>
      <c r="I162" s="119"/>
      <c r="J162" s="117"/>
      <c r="K162" s="118"/>
      <c r="L162" s="117"/>
    </row>
    <row r="163" spans="1:12" ht="15">
      <c r="A163" s="855">
        <v>39</v>
      </c>
      <c r="B163" s="856" t="s">
        <v>538</v>
      </c>
      <c r="C163" s="946" t="s">
        <v>313</v>
      </c>
      <c r="D163" s="705" t="s">
        <v>616</v>
      </c>
      <c r="E163" s="651">
        <f>E164+E165+E166</f>
        <v>919617.5</v>
      </c>
      <c r="F163" s="651">
        <f>F164+F165+F166</f>
        <v>1090319.5</v>
      </c>
      <c r="G163" s="672">
        <f>F163/E163*100</f>
        <v>118.56228268818285</v>
      </c>
      <c r="H163" s="651">
        <f>H164+H165+H166</f>
        <v>1069378.2</v>
      </c>
      <c r="I163" s="947"/>
      <c r="J163" s="950"/>
      <c r="K163" s="950"/>
      <c r="L163" s="951"/>
    </row>
    <row r="164" spans="1:12" ht="15">
      <c r="A164" s="945"/>
      <c r="B164" s="856"/>
      <c r="C164" s="946"/>
      <c r="D164" s="705" t="s">
        <v>617</v>
      </c>
      <c r="E164" s="673">
        <f aca="true" t="shared" si="10" ref="E164:F166">E168+E176</f>
        <v>0</v>
      </c>
      <c r="F164" s="673">
        <f t="shared" si="10"/>
        <v>0</v>
      </c>
      <c r="G164" s="654">
        <v>0</v>
      </c>
      <c r="H164" s="673">
        <f>H168+H176</f>
        <v>0</v>
      </c>
      <c r="I164" s="948"/>
      <c r="J164" s="950"/>
      <c r="K164" s="950"/>
      <c r="L164" s="951"/>
    </row>
    <row r="165" spans="1:12" ht="26.25">
      <c r="A165" s="945"/>
      <c r="B165" s="856"/>
      <c r="C165" s="946"/>
      <c r="D165" s="705" t="s">
        <v>618</v>
      </c>
      <c r="E165" s="673">
        <f t="shared" si="10"/>
        <v>919617.5</v>
      </c>
      <c r="F165" s="673">
        <f t="shared" si="10"/>
        <v>1090319.5</v>
      </c>
      <c r="G165" s="654">
        <f>F165/E165*100</f>
        <v>118.56228268818285</v>
      </c>
      <c r="H165" s="673">
        <f>H169+H177</f>
        <v>1069378.2</v>
      </c>
      <c r="I165" s="948"/>
      <c r="J165" s="950"/>
      <c r="K165" s="950"/>
      <c r="L165" s="951"/>
    </row>
    <row r="166" spans="1:12" ht="26.25">
      <c r="A166" s="945"/>
      <c r="B166" s="856"/>
      <c r="C166" s="946"/>
      <c r="D166" s="705" t="s">
        <v>619</v>
      </c>
      <c r="E166" s="673">
        <f t="shared" si="10"/>
        <v>0</v>
      </c>
      <c r="F166" s="673">
        <f t="shared" si="10"/>
        <v>0</v>
      </c>
      <c r="G166" s="654">
        <v>0</v>
      </c>
      <c r="H166" s="673">
        <f>H170+H178</f>
        <v>0</v>
      </c>
      <c r="I166" s="949"/>
      <c r="J166" s="950"/>
      <c r="K166" s="950"/>
      <c r="L166" s="951"/>
    </row>
    <row r="167" spans="1:12" ht="15">
      <c r="A167" s="890">
        <v>40</v>
      </c>
      <c r="B167" s="890" t="s">
        <v>301</v>
      </c>
      <c r="C167" s="892" t="s">
        <v>564</v>
      </c>
      <c r="D167" s="701" t="s">
        <v>616</v>
      </c>
      <c r="E167" s="667">
        <f>E168+E169+E170</f>
        <v>98626.6</v>
      </c>
      <c r="F167" s="667">
        <f>F168+F169+F170</f>
        <v>100534</v>
      </c>
      <c r="G167" s="674">
        <f>F167/E167*100</f>
        <v>101.9339610206577</v>
      </c>
      <c r="H167" s="667">
        <f>H168+H169+H170</f>
        <v>95420.2</v>
      </c>
      <c r="I167" s="933"/>
      <c r="J167" s="934"/>
      <c r="K167" s="935"/>
      <c r="L167" s="934"/>
    </row>
    <row r="168" spans="1:12" ht="15">
      <c r="A168" s="891"/>
      <c r="B168" s="890"/>
      <c r="C168" s="892"/>
      <c r="D168" s="701" t="s">
        <v>617</v>
      </c>
      <c r="E168" s="675">
        <f aca="true" t="shared" si="11" ref="E168:F170">E172</f>
        <v>0</v>
      </c>
      <c r="F168" s="675">
        <f t="shared" si="11"/>
        <v>0</v>
      </c>
      <c r="G168" s="668">
        <v>0</v>
      </c>
      <c r="H168" s="675">
        <f>H172</f>
        <v>0</v>
      </c>
      <c r="I168" s="933"/>
      <c r="J168" s="934"/>
      <c r="K168" s="935"/>
      <c r="L168" s="934"/>
    </row>
    <row r="169" spans="1:12" ht="26.25">
      <c r="A169" s="891"/>
      <c r="B169" s="890"/>
      <c r="C169" s="892"/>
      <c r="D169" s="701" t="s">
        <v>618</v>
      </c>
      <c r="E169" s="675">
        <f t="shared" si="11"/>
        <v>98626.6</v>
      </c>
      <c r="F169" s="675">
        <f t="shared" si="11"/>
        <v>100534</v>
      </c>
      <c r="G169" s="668">
        <f>F169/E169*100</f>
        <v>101.9339610206577</v>
      </c>
      <c r="H169" s="675">
        <f>H173</f>
        <v>95420.2</v>
      </c>
      <c r="I169" s="933"/>
      <c r="J169" s="934"/>
      <c r="K169" s="935"/>
      <c r="L169" s="934"/>
    </row>
    <row r="170" spans="1:12" ht="15">
      <c r="A170" s="891"/>
      <c r="B170" s="890"/>
      <c r="C170" s="892"/>
      <c r="D170" s="701" t="s">
        <v>619</v>
      </c>
      <c r="E170" s="675">
        <f t="shared" si="11"/>
        <v>0</v>
      </c>
      <c r="F170" s="675">
        <f t="shared" si="11"/>
        <v>0</v>
      </c>
      <c r="G170" s="668">
        <v>0</v>
      </c>
      <c r="H170" s="675">
        <f>H174</f>
        <v>0</v>
      </c>
      <c r="I170" s="933"/>
      <c r="J170" s="934"/>
      <c r="K170" s="935"/>
      <c r="L170" s="934"/>
    </row>
    <row r="171" spans="1:12" ht="15">
      <c r="A171" s="890">
        <v>41</v>
      </c>
      <c r="B171" s="890"/>
      <c r="C171" s="892" t="s">
        <v>13</v>
      </c>
      <c r="D171" s="701" t="s">
        <v>616</v>
      </c>
      <c r="E171" s="667">
        <f>E172+E173+E174</f>
        <v>98626.6</v>
      </c>
      <c r="F171" s="667">
        <f>F172+F173+F174</f>
        <v>100534</v>
      </c>
      <c r="G171" s="668">
        <f>F171/E171*100</f>
        <v>101.9339610206577</v>
      </c>
      <c r="H171" s="667">
        <f>H172+H173+H174</f>
        <v>95420.2</v>
      </c>
      <c r="I171" s="893" t="s">
        <v>643</v>
      </c>
      <c r="J171" s="905">
        <v>100</v>
      </c>
      <c r="K171" s="905">
        <v>100</v>
      </c>
      <c r="L171" s="905">
        <v>100</v>
      </c>
    </row>
    <row r="172" spans="1:12" ht="15">
      <c r="A172" s="891"/>
      <c r="B172" s="891"/>
      <c r="C172" s="892"/>
      <c r="D172" s="701" t="s">
        <v>617</v>
      </c>
      <c r="E172" s="675">
        <v>0</v>
      </c>
      <c r="F172" s="675">
        <v>0</v>
      </c>
      <c r="G172" s="668">
        <v>0</v>
      </c>
      <c r="H172" s="676">
        <v>0</v>
      </c>
      <c r="I172" s="893"/>
      <c r="J172" s="905"/>
      <c r="K172" s="905"/>
      <c r="L172" s="905"/>
    </row>
    <row r="173" spans="1:12" ht="26.25">
      <c r="A173" s="891"/>
      <c r="B173" s="891"/>
      <c r="C173" s="892"/>
      <c r="D173" s="701" t="s">
        <v>618</v>
      </c>
      <c r="E173" s="675">
        <v>98626.6</v>
      </c>
      <c r="F173" s="677">
        <v>100534</v>
      </c>
      <c r="G173" s="668">
        <f>F173/E173*100</f>
        <v>101.9339610206577</v>
      </c>
      <c r="H173" s="676">
        <v>95420.2</v>
      </c>
      <c r="I173" s="893"/>
      <c r="J173" s="905"/>
      <c r="K173" s="905"/>
      <c r="L173" s="905"/>
    </row>
    <row r="174" spans="1:12" ht="15">
      <c r="A174" s="891"/>
      <c r="B174" s="891"/>
      <c r="C174" s="892"/>
      <c r="D174" s="701" t="s">
        <v>619</v>
      </c>
      <c r="E174" s="675">
        <v>0</v>
      </c>
      <c r="F174" s="675">
        <v>0</v>
      </c>
      <c r="G174" s="668">
        <v>0</v>
      </c>
      <c r="H174" s="676">
        <v>0</v>
      </c>
      <c r="I174" s="893"/>
      <c r="J174" s="905"/>
      <c r="K174" s="905"/>
      <c r="L174" s="905"/>
    </row>
    <row r="175" spans="1:12" ht="15">
      <c r="A175" s="890">
        <v>42</v>
      </c>
      <c r="B175" s="890" t="s">
        <v>304</v>
      </c>
      <c r="C175" s="892" t="s">
        <v>14</v>
      </c>
      <c r="D175" s="701" t="s">
        <v>616</v>
      </c>
      <c r="E175" s="667">
        <f>E176+E177+E178</f>
        <v>820990.9</v>
      </c>
      <c r="F175" s="667">
        <f>F176+F177+F178</f>
        <v>989785.5</v>
      </c>
      <c r="G175" s="668">
        <f>F175/E175*100</f>
        <v>120.55986247837826</v>
      </c>
      <c r="H175" s="667">
        <f>H176+H177+H178</f>
        <v>973958</v>
      </c>
      <c r="I175" s="871"/>
      <c r="J175" s="880"/>
      <c r="K175" s="880"/>
      <c r="L175" s="905"/>
    </row>
    <row r="176" spans="1:12" ht="15">
      <c r="A176" s="891"/>
      <c r="B176" s="890"/>
      <c r="C176" s="892"/>
      <c r="D176" s="701" t="s">
        <v>617</v>
      </c>
      <c r="E176" s="675">
        <f aca="true" t="shared" si="12" ref="E176:F178">E180</f>
        <v>0</v>
      </c>
      <c r="F176" s="675">
        <f t="shared" si="12"/>
        <v>0</v>
      </c>
      <c r="G176" s="668">
        <v>0</v>
      </c>
      <c r="H176" s="675">
        <f>H180</f>
        <v>0</v>
      </c>
      <c r="I176" s="872"/>
      <c r="J176" s="880"/>
      <c r="K176" s="880"/>
      <c r="L176" s="905"/>
    </row>
    <row r="177" spans="1:12" ht="26.25">
      <c r="A177" s="891"/>
      <c r="B177" s="890"/>
      <c r="C177" s="892"/>
      <c r="D177" s="701" t="s">
        <v>618</v>
      </c>
      <c r="E177" s="675">
        <f t="shared" si="12"/>
        <v>820990.9</v>
      </c>
      <c r="F177" s="675">
        <f t="shared" si="12"/>
        <v>989785.5</v>
      </c>
      <c r="G177" s="668">
        <f>F177/E177*100</f>
        <v>120.55986247837826</v>
      </c>
      <c r="H177" s="675">
        <f>H181</f>
        <v>973958</v>
      </c>
      <c r="I177" s="872"/>
      <c r="J177" s="880"/>
      <c r="K177" s="880"/>
      <c r="L177" s="905"/>
    </row>
    <row r="178" spans="1:12" ht="15">
      <c r="A178" s="891"/>
      <c r="B178" s="891"/>
      <c r="C178" s="892"/>
      <c r="D178" s="701" t="s">
        <v>619</v>
      </c>
      <c r="E178" s="675">
        <f t="shared" si="12"/>
        <v>0</v>
      </c>
      <c r="F178" s="675">
        <f t="shared" si="12"/>
        <v>0</v>
      </c>
      <c r="G178" s="668">
        <v>0</v>
      </c>
      <c r="H178" s="675">
        <f>H182</f>
        <v>0</v>
      </c>
      <c r="I178" s="873"/>
      <c r="J178" s="880"/>
      <c r="K178" s="880"/>
      <c r="L178" s="905"/>
    </row>
    <row r="179" spans="1:12" ht="15">
      <c r="A179" s="890">
        <v>43</v>
      </c>
      <c r="B179" s="890"/>
      <c r="C179" s="892" t="s">
        <v>14</v>
      </c>
      <c r="D179" s="701" t="s">
        <v>616</v>
      </c>
      <c r="E179" s="667">
        <f>E180+E181+E182</f>
        <v>820990.9</v>
      </c>
      <c r="F179" s="667">
        <f>F180+F181+F182</f>
        <v>989785.5</v>
      </c>
      <c r="G179" s="668">
        <f>F179/E179*100</f>
        <v>120.55986247837826</v>
      </c>
      <c r="H179" s="667">
        <f>H180+H181+H182</f>
        <v>973958</v>
      </c>
      <c r="I179" s="893" t="s">
        <v>644</v>
      </c>
      <c r="J179" s="905">
        <v>100</v>
      </c>
      <c r="K179" s="905">
        <v>100</v>
      </c>
      <c r="L179" s="905">
        <v>100</v>
      </c>
    </row>
    <row r="180" spans="1:12" ht="15">
      <c r="A180" s="891"/>
      <c r="B180" s="891"/>
      <c r="C180" s="892"/>
      <c r="D180" s="701" t="s">
        <v>617</v>
      </c>
      <c r="E180" s="675">
        <v>0</v>
      </c>
      <c r="F180" s="675">
        <v>0</v>
      </c>
      <c r="G180" s="668">
        <v>0</v>
      </c>
      <c r="H180" s="676"/>
      <c r="I180" s="893"/>
      <c r="J180" s="905"/>
      <c r="K180" s="905"/>
      <c r="L180" s="905"/>
    </row>
    <row r="181" spans="1:12" ht="26.25">
      <c r="A181" s="891"/>
      <c r="B181" s="891"/>
      <c r="C181" s="892"/>
      <c r="D181" s="701" t="s">
        <v>618</v>
      </c>
      <c r="E181" s="678">
        <v>820990.9</v>
      </c>
      <c r="F181" s="675">
        <v>989785.5</v>
      </c>
      <c r="G181" s="668">
        <f>F181/E181*100</f>
        <v>120.55986247837826</v>
      </c>
      <c r="H181" s="676">
        <v>973958</v>
      </c>
      <c r="I181" s="893"/>
      <c r="J181" s="905"/>
      <c r="K181" s="905"/>
      <c r="L181" s="905"/>
    </row>
    <row r="182" spans="1:12" ht="15">
      <c r="A182" s="891"/>
      <c r="B182" s="891"/>
      <c r="C182" s="892"/>
      <c r="D182" s="701" t="s">
        <v>619</v>
      </c>
      <c r="E182" s="675">
        <v>0</v>
      </c>
      <c r="F182" s="675">
        <v>0</v>
      </c>
      <c r="G182" s="668">
        <v>0</v>
      </c>
      <c r="H182" s="676">
        <v>0</v>
      </c>
      <c r="I182" s="893"/>
      <c r="J182" s="905"/>
      <c r="K182" s="905"/>
      <c r="L182" s="905"/>
    </row>
    <row r="183" spans="1:12" ht="15">
      <c r="A183" s="855">
        <v>44</v>
      </c>
      <c r="B183" s="856" t="s">
        <v>538</v>
      </c>
      <c r="C183" s="946" t="s">
        <v>315</v>
      </c>
      <c r="D183" s="705" t="s">
        <v>616</v>
      </c>
      <c r="E183" s="651">
        <f>E184+E185+E186</f>
        <v>176000</v>
      </c>
      <c r="F183" s="651">
        <f>F184+F185+F186</f>
        <v>228900</v>
      </c>
      <c r="G183" s="652">
        <f>F183/E183*100</f>
        <v>130.0568181818182</v>
      </c>
      <c r="H183" s="651">
        <f>H184+H185+H186</f>
        <v>228900</v>
      </c>
      <c r="I183" s="857"/>
      <c r="J183" s="950"/>
      <c r="K183" s="950"/>
      <c r="L183" s="950"/>
    </row>
    <row r="184" spans="1:12" ht="15">
      <c r="A184" s="945"/>
      <c r="B184" s="856"/>
      <c r="C184" s="946"/>
      <c r="D184" s="705" t="s">
        <v>617</v>
      </c>
      <c r="E184" s="653">
        <f aca="true" t="shared" si="13" ref="E184:F186">E188+E192+E196+E200+E204</f>
        <v>0</v>
      </c>
      <c r="F184" s="653">
        <f t="shared" si="13"/>
        <v>0</v>
      </c>
      <c r="G184" s="654">
        <v>0</v>
      </c>
      <c r="H184" s="653">
        <f>H188+H192+H196+H200+H204</f>
        <v>0</v>
      </c>
      <c r="I184" s="857"/>
      <c r="J184" s="950"/>
      <c r="K184" s="950"/>
      <c r="L184" s="950"/>
    </row>
    <row r="185" spans="1:12" ht="26.25">
      <c r="A185" s="945"/>
      <c r="B185" s="856"/>
      <c r="C185" s="946"/>
      <c r="D185" s="705" t="s">
        <v>618</v>
      </c>
      <c r="E185" s="653">
        <f t="shared" si="13"/>
        <v>176000</v>
      </c>
      <c r="F185" s="653">
        <f t="shared" si="13"/>
        <v>228900</v>
      </c>
      <c r="G185" s="654">
        <f>F185/E185*100</f>
        <v>130.0568181818182</v>
      </c>
      <c r="H185" s="653">
        <f>H189+H193+H197+H201+H205</f>
        <v>228900</v>
      </c>
      <c r="I185" s="857"/>
      <c r="J185" s="950"/>
      <c r="K185" s="950"/>
      <c r="L185" s="950"/>
    </row>
    <row r="186" spans="1:12" ht="26.25">
      <c r="A186" s="945"/>
      <c r="B186" s="856"/>
      <c r="C186" s="946"/>
      <c r="D186" s="705" t="s">
        <v>619</v>
      </c>
      <c r="E186" s="653">
        <f t="shared" si="13"/>
        <v>0</v>
      </c>
      <c r="F186" s="653">
        <f t="shared" si="13"/>
        <v>0</v>
      </c>
      <c r="G186" s="654" t="e">
        <f>F186/E186*100</f>
        <v>#DIV/0!</v>
      </c>
      <c r="H186" s="653">
        <f>H190+H194+H198+H202+H206</f>
        <v>0</v>
      </c>
      <c r="I186" s="857"/>
      <c r="J186" s="950"/>
      <c r="K186" s="950"/>
      <c r="L186" s="950"/>
    </row>
    <row r="187" spans="1:12" ht="15">
      <c r="A187" s="890">
        <v>45</v>
      </c>
      <c r="B187" s="890" t="s">
        <v>301</v>
      </c>
      <c r="C187" s="892" t="s">
        <v>316</v>
      </c>
      <c r="D187" s="701" t="s">
        <v>616</v>
      </c>
      <c r="E187" s="655">
        <f>E188+E189+E190</f>
        <v>0</v>
      </c>
      <c r="F187" s="655">
        <f>F188+F189+F190</f>
        <v>17820</v>
      </c>
      <c r="G187" s="654" t="e">
        <f>F187/E187*100</f>
        <v>#DIV/0!</v>
      </c>
      <c r="H187" s="655">
        <f>H188+H189+H190</f>
        <v>17820</v>
      </c>
      <c r="I187" s="933"/>
      <c r="J187" s="934"/>
      <c r="K187" s="935"/>
      <c r="L187" s="934"/>
    </row>
    <row r="188" spans="1:12" ht="15">
      <c r="A188" s="891"/>
      <c r="B188" s="890"/>
      <c r="C188" s="892"/>
      <c r="D188" s="701" t="s">
        <v>617</v>
      </c>
      <c r="E188" s="656">
        <v>0</v>
      </c>
      <c r="F188" s="656">
        <v>0</v>
      </c>
      <c r="G188" s="654">
        <v>0</v>
      </c>
      <c r="H188" s="658">
        <v>0</v>
      </c>
      <c r="I188" s="933"/>
      <c r="J188" s="934"/>
      <c r="K188" s="935"/>
      <c r="L188" s="934"/>
    </row>
    <row r="189" spans="1:12" ht="26.25">
      <c r="A189" s="891"/>
      <c r="B189" s="890"/>
      <c r="C189" s="892"/>
      <c r="D189" s="701" t="s">
        <v>618</v>
      </c>
      <c r="E189" s="656">
        <v>0</v>
      </c>
      <c r="F189" s="656">
        <v>17820</v>
      </c>
      <c r="G189" s="654" t="e">
        <f>F189/E189*100</f>
        <v>#DIV/0!</v>
      </c>
      <c r="H189" s="658">
        <v>17820</v>
      </c>
      <c r="I189" s="933"/>
      <c r="J189" s="934"/>
      <c r="K189" s="935"/>
      <c r="L189" s="934"/>
    </row>
    <row r="190" spans="1:12" ht="15">
      <c r="A190" s="891"/>
      <c r="B190" s="890"/>
      <c r="C190" s="892"/>
      <c r="D190" s="701" t="s">
        <v>619</v>
      </c>
      <c r="E190" s="656">
        <v>0</v>
      </c>
      <c r="F190" s="656">
        <v>0</v>
      </c>
      <c r="G190" s="654" t="e">
        <f>F190/E190*100</f>
        <v>#DIV/0!</v>
      </c>
      <c r="H190" s="658">
        <v>0</v>
      </c>
      <c r="I190" s="933"/>
      <c r="J190" s="934"/>
      <c r="K190" s="935"/>
      <c r="L190" s="934"/>
    </row>
    <row r="191" spans="1:12" ht="15">
      <c r="A191" s="890">
        <v>46</v>
      </c>
      <c r="B191" s="890" t="s">
        <v>302</v>
      </c>
      <c r="C191" s="892" t="s">
        <v>317</v>
      </c>
      <c r="D191" s="701" t="s">
        <v>616</v>
      </c>
      <c r="E191" s="655">
        <f>E192+E193+E194</f>
        <v>0</v>
      </c>
      <c r="F191" s="655">
        <f>F192+F193+F194</f>
        <v>32180</v>
      </c>
      <c r="G191" s="654">
        <v>0</v>
      </c>
      <c r="H191" s="655">
        <f>H192+H193+H194</f>
        <v>32180</v>
      </c>
      <c r="I191" s="933"/>
      <c r="J191" s="934"/>
      <c r="K191" s="935"/>
      <c r="L191" s="934"/>
    </row>
    <row r="192" spans="1:12" ht="15">
      <c r="A192" s="891"/>
      <c r="B192" s="890"/>
      <c r="C192" s="892"/>
      <c r="D192" s="701" t="s">
        <v>617</v>
      </c>
      <c r="E192" s="656">
        <v>0</v>
      </c>
      <c r="F192" s="656">
        <v>0</v>
      </c>
      <c r="G192" s="654">
        <v>0</v>
      </c>
      <c r="H192" s="658">
        <v>0</v>
      </c>
      <c r="I192" s="933"/>
      <c r="J192" s="934"/>
      <c r="K192" s="935"/>
      <c r="L192" s="934"/>
    </row>
    <row r="193" spans="1:12" ht="26.25">
      <c r="A193" s="891"/>
      <c r="B193" s="890"/>
      <c r="C193" s="892"/>
      <c r="D193" s="701" t="s">
        <v>618</v>
      </c>
      <c r="E193" s="656">
        <v>0</v>
      </c>
      <c r="F193" s="656">
        <v>32180</v>
      </c>
      <c r="G193" s="654">
        <v>0</v>
      </c>
      <c r="H193" s="658">
        <v>32180</v>
      </c>
      <c r="I193" s="933"/>
      <c r="J193" s="934"/>
      <c r="K193" s="935"/>
      <c r="L193" s="934"/>
    </row>
    <row r="194" spans="1:12" ht="15">
      <c r="A194" s="891"/>
      <c r="B194" s="890"/>
      <c r="C194" s="892"/>
      <c r="D194" s="701" t="s">
        <v>619</v>
      </c>
      <c r="E194" s="656">
        <v>0</v>
      </c>
      <c r="F194" s="656">
        <v>0</v>
      </c>
      <c r="G194" s="654">
        <v>0</v>
      </c>
      <c r="H194" s="658">
        <v>0</v>
      </c>
      <c r="I194" s="933"/>
      <c r="J194" s="934"/>
      <c r="K194" s="935"/>
      <c r="L194" s="934"/>
    </row>
    <row r="195" spans="1:12" ht="15">
      <c r="A195" s="890">
        <v>47</v>
      </c>
      <c r="B195" s="890" t="s">
        <v>303</v>
      </c>
      <c r="C195" s="892" t="s">
        <v>318</v>
      </c>
      <c r="D195" s="701" t="s">
        <v>616</v>
      </c>
      <c r="E195" s="655">
        <f>E196+E197+E198</f>
        <v>6500</v>
      </c>
      <c r="F195" s="655">
        <f>F196+F197+F198</f>
        <v>0</v>
      </c>
      <c r="G195" s="654">
        <f>F195/E195*100</f>
        <v>0</v>
      </c>
      <c r="H195" s="655">
        <f>H196+H197+H198</f>
        <v>0</v>
      </c>
      <c r="I195" s="891" t="s">
        <v>645</v>
      </c>
      <c r="J195" s="880">
        <v>10</v>
      </c>
      <c r="K195" s="880">
        <v>121</v>
      </c>
      <c r="L195" s="880">
        <v>1210</v>
      </c>
    </row>
    <row r="196" spans="1:12" ht="15">
      <c r="A196" s="891"/>
      <c r="B196" s="890"/>
      <c r="C196" s="892"/>
      <c r="D196" s="701" t="s">
        <v>617</v>
      </c>
      <c r="E196" s="656">
        <v>0</v>
      </c>
      <c r="F196" s="656">
        <v>0</v>
      </c>
      <c r="G196" s="654">
        <v>0</v>
      </c>
      <c r="H196" s="658">
        <v>0</v>
      </c>
      <c r="I196" s="891"/>
      <c r="J196" s="880"/>
      <c r="K196" s="880"/>
      <c r="L196" s="880"/>
    </row>
    <row r="197" spans="1:12" ht="26.25">
      <c r="A197" s="891"/>
      <c r="B197" s="890"/>
      <c r="C197" s="892"/>
      <c r="D197" s="701" t="s">
        <v>618</v>
      </c>
      <c r="E197" s="656">
        <v>6500</v>
      </c>
      <c r="F197" s="656">
        <v>0</v>
      </c>
      <c r="G197" s="661">
        <f>F197/E197*100</f>
        <v>0</v>
      </c>
      <c r="H197" s="658">
        <v>0</v>
      </c>
      <c r="I197" s="891"/>
      <c r="J197" s="880"/>
      <c r="K197" s="880"/>
      <c r="L197" s="880"/>
    </row>
    <row r="198" spans="1:12" ht="15">
      <c r="A198" s="891"/>
      <c r="B198" s="890"/>
      <c r="C198" s="892"/>
      <c r="D198" s="701" t="s">
        <v>619</v>
      </c>
      <c r="E198" s="656">
        <v>0</v>
      </c>
      <c r="F198" s="656">
        <v>0</v>
      </c>
      <c r="G198" s="654">
        <v>0</v>
      </c>
      <c r="H198" s="658">
        <v>0</v>
      </c>
      <c r="I198" s="891"/>
      <c r="J198" s="880"/>
      <c r="K198" s="880"/>
      <c r="L198" s="880"/>
    </row>
    <row r="199" spans="1:12" ht="15">
      <c r="A199" s="890">
        <v>48</v>
      </c>
      <c r="B199" s="890" t="s">
        <v>310</v>
      </c>
      <c r="C199" s="892" t="s">
        <v>646</v>
      </c>
      <c r="D199" s="701" t="s">
        <v>616</v>
      </c>
      <c r="E199" s="655">
        <f>E200+E201+E202</f>
        <v>153000</v>
      </c>
      <c r="F199" s="655">
        <f>F200+F201+F202</f>
        <v>153000</v>
      </c>
      <c r="G199" s="654">
        <f>F199/E199*100</f>
        <v>100</v>
      </c>
      <c r="H199" s="655">
        <f>H200+H201+H202</f>
        <v>153000</v>
      </c>
      <c r="I199" s="871" t="s">
        <v>647</v>
      </c>
      <c r="J199" s="905">
        <v>96</v>
      </c>
      <c r="K199" s="905">
        <v>93</v>
      </c>
      <c r="L199" s="880">
        <v>96.9</v>
      </c>
    </row>
    <row r="200" spans="1:12" ht="15">
      <c r="A200" s="891"/>
      <c r="B200" s="890"/>
      <c r="C200" s="892"/>
      <c r="D200" s="701" t="s">
        <v>617</v>
      </c>
      <c r="E200" s="656">
        <v>0</v>
      </c>
      <c r="F200" s="656">
        <v>0</v>
      </c>
      <c r="G200" s="654">
        <v>0</v>
      </c>
      <c r="H200" s="658">
        <v>0</v>
      </c>
      <c r="I200" s="872"/>
      <c r="J200" s="905"/>
      <c r="K200" s="905"/>
      <c r="L200" s="880"/>
    </row>
    <row r="201" spans="1:12" ht="26.25">
      <c r="A201" s="891"/>
      <c r="B201" s="890"/>
      <c r="C201" s="892"/>
      <c r="D201" s="701" t="s">
        <v>618</v>
      </c>
      <c r="E201" s="656">
        <v>153000</v>
      </c>
      <c r="F201" s="656">
        <v>153000</v>
      </c>
      <c r="G201" s="654">
        <f>F201/E201*100</f>
        <v>100</v>
      </c>
      <c r="H201" s="658">
        <v>153000</v>
      </c>
      <c r="I201" s="872"/>
      <c r="J201" s="905"/>
      <c r="K201" s="905"/>
      <c r="L201" s="880"/>
    </row>
    <row r="202" spans="1:12" ht="15">
      <c r="A202" s="891"/>
      <c r="B202" s="890"/>
      <c r="C202" s="892"/>
      <c r="D202" s="701" t="s">
        <v>619</v>
      </c>
      <c r="E202" s="656">
        <v>0</v>
      </c>
      <c r="F202" s="656">
        <v>0</v>
      </c>
      <c r="G202" s="654">
        <v>0</v>
      </c>
      <c r="H202" s="658">
        <v>0</v>
      </c>
      <c r="I202" s="873"/>
      <c r="J202" s="905"/>
      <c r="K202" s="905"/>
      <c r="L202" s="880"/>
    </row>
    <row r="203" spans="1:12" ht="15">
      <c r="A203" s="956">
        <v>49</v>
      </c>
      <c r="B203" s="890" t="s">
        <v>352</v>
      </c>
      <c r="C203" s="868" t="s">
        <v>648</v>
      </c>
      <c r="D203" s="701" t="s">
        <v>616</v>
      </c>
      <c r="E203" s="655">
        <f>E204+E205+E206</f>
        <v>16500</v>
      </c>
      <c r="F203" s="655">
        <f>F204+F205+F206</f>
        <v>25900</v>
      </c>
      <c r="G203" s="654">
        <f>F203/E203*100</f>
        <v>156.96969696969697</v>
      </c>
      <c r="H203" s="655">
        <f>H204+H205+H206</f>
        <v>25900</v>
      </c>
      <c r="I203" s="958" t="s">
        <v>649</v>
      </c>
      <c r="J203" s="877">
        <v>2350</v>
      </c>
      <c r="K203" s="877">
        <v>4107</v>
      </c>
      <c r="L203" s="912">
        <v>174.8</v>
      </c>
    </row>
    <row r="204" spans="1:12" ht="15">
      <c r="A204" s="957"/>
      <c r="B204" s="890"/>
      <c r="C204" s="869"/>
      <c r="D204" s="701" t="s">
        <v>617</v>
      </c>
      <c r="E204" s="656">
        <v>0</v>
      </c>
      <c r="F204" s="656">
        <v>0</v>
      </c>
      <c r="G204" s="654">
        <v>0</v>
      </c>
      <c r="H204" s="656">
        <v>0</v>
      </c>
      <c r="I204" s="959"/>
      <c r="J204" s="878"/>
      <c r="K204" s="878"/>
      <c r="L204" s="925"/>
    </row>
    <row r="205" spans="1:12" ht="26.25">
      <c r="A205" s="957"/>
      <c r="B205" s="890"/>
      <c r="C205" s="869"/>
      <c r="D205" s="701" t="s">
        <v>618</v>
      </c>
      <c r="E205" s="656">
        <v>16500</v>
      </c>
      <c r="F205" s="656">
        <v>25900</v>
      </c>
      <c r="G205" s="654">
        <f>F205/E205*100</f>
        <v>156.96969696969697</v>
      </c>
      <c r="H205" s="656">
        <v>25900</v>
      </c>
      <c r="I205" s="959"/>
      <c r="J205" s="878"/>
      <c r="K205" s="878"/>
      <c r="L205" s="925"/>
    </row>
    <row r="206" spans="1:12" ht="15">
      <c r="A206" s="957"/>
      <c r="B206" s="890"/>
      <c r="C206" s="870"/>
      <c r="D206" s="701" t="s">
        <v>619</v>
      </c>
      <c r="E206" s="656">
        <v>0</v>
      </c>
      <c r="F206" s="656">
        <v>0</v>
      </c>
      <c r="G206" s="654">
        <v>0</v>
      </c>
      <c r="H206" s="656">
        <v>0</v>
      </c>
      <c r="I206" s="960"/>
      <c r="J206" s="879"/>
      <c r="K206" s="879"/>
      <c r="L206" s="913"/>
    </row>
    <row r="207" spans="1:12" ht="15">
      <c r="A207" s="855">
        <v>50</v>
      </c>
      <c r="B207" s="856" t="s">
        <v>538</v>
      </c>
      <c r="C207" s="946" t="s">
        <v>568</v>
      </c>
      <c r="D207" s="705" t="s">
        <v>616</v>
      </c>
      <c r="E207" s="651">
        <f>E208+E209+E210</f>
        <v>3436.6</v>
      </c>
      <c r="F207" s="651">
        <f>F208+F209+F210</f>
        <v>3436.6</v>
      </c>
      <c r="G207" s="652">
        <f>F207/E207*100</f>
        <v>100</v>
      </c>
      <c r="H207" s="651">
        <f>H208+H209+H210</f>
        <v>3436.6</v>
      </c>
      <c r="I207" s="952"/>
      <c r="J207" s="955"/>
      <c r="K207" s="955"/>
      <c r="L207" s="955"/>
    </row>
    <row r="208" spans="1:12" ht="15">
      <c r="A208" s="945"/>
      <c r="B208" s="856"/>
      <c r="C208" s="946"/>
      <c r="D208" s="705" t="s">
        <v>617</v>
      </c>
      <c r="E208" s="673">
        <f aca="true" t="shared" si="14" ref="E208:H210">E212+E216+E220+E224</f>
        <v>0</v>
      </c>
      <c r="F208" s="673">
        <f t="shared" si="14"/>
        <v>0</v>
      </c>
      <c r="G208" s="654">
        <v>0</v>
      </c>
      <c r="H208" s="673">
        <f>H212+H216+H220+H224</f>
        <v>0</v>
      </c>
      <c r="I208" s="953"/>
      <c r="J208" s="955"/>
      <c r="K208" s="955"/>
      <c r="L208" s="955"/>
    </row>
    <row r="209" spans="1:12" ht="26.25">
      <c r="A209" s="945"/>
      <c r="B209" s="856"/>
      <c r="C209" s="946"/>
      <c r="D209" s="705" t="s">
        <v>618</v>
      </c>
      <c r="E209" s="673">
        <f t="shared" si="14"/>
        <v>3436.6</v>
      </c>
      <c r="F209" s="673">
        <f t="shared" si="14"/>
        <v>3436.6</v>
      </c>
      <c r="G209" s="654">
        <f>F209/E209*100</f>
        <v>100</v>
      </c>
      <c r="H209" s="673">
        <f t="shared" si="14"/>
        <v>3436.6</v>
      </c>
      <c r="I209" s="953"/>
      <c r="J209" s="955"/>
      <c r="K209" s="955"/>
      <c r="L209" s="955"/>
    </row>
    <row r="210" spans="1:12" ht="26.25">
      <c r="A210" s="945"/>
      <c r="B210" s="856"/>
      <c r="C210" s="946"/>
      <c r="D210" s="705" t="s">
        <v>619</v>
      </c>
      <c r="E210" s="673">
        <f t="shared" si="14"/>
        <v>0</v>
      </c>
      <c r="F210" s="673">
        <f t="shared" si="14"/>
        <v>0</v>
      </c>
      <c r="G210" s="654">
        <v>0</v>
      </c>
      <c r="H210" s="673">
        <f>H214+H218+H222+H226</f>
        <v>0</v>
      </c>
      <c r="I210" s="954"/>
      <c r="J210" s="955"/>
      <c r="K210" s="955"/>
      <c r="L210" s="955"/>
    </row>
    <row r="211" spans="1:12" ht="15">
      <c r="A211" s="890">
        <v>51</v>
      </c>
      <c r="B211" s="961" t="s">
        <v>302</v>
      </c>
      <c r="C211" s="892" t="s">
        <v>324</v>
      </c>
      <c r="D211" s="701" t="s">
        <v>616</v>
      </c>
      <c r="E211" s="655">
        <f>E212+E213+E214</f>
        <v>0</v>
      </c>
      <c r="F211" s="655">
        <f>F212+F213+F214</f>
        <v>0</v>
      </c>
      <c r="G211" s="654">
        <v>0</v>
      </c>
      <c r="H211" s="655">
        <f>H212+H213+H214</f>
        <v>0</v>
      </c>
      <c r="I211" s="962" t="s">
        <v>650</v>
      </c>
      <c r="J211" s="905">
        <v>95</v>
      </c>
      <c r="K211" s="905">
        <v>85</v>
      </c>
      <c r="L211" s="880">
        <v>89.5</v>
      </c>
    </row>
    <row r="212" spans="1:12" ht="15">
      <c r="A212" s="891"/>
      <c r="B212" s="961"/>
      <c r="C212" s="892"/>
      <c r="D212" s="701" t="s">
        <v>617</v>
      </c>
      <c r="E212" s="659">
        <v>0</v>
      </c>
      <c r="F212" s="659">
        <v>0</v>
      </c>
      <c r="G212" s="654">
        <v>0</v>
      </c>
      <c r="H212" s="659">
        <v>0</v>
      </c>
      <c r="I212" s="962"/>
      <c r="J212" s="905"/>
      <c r="K212" s="905"/>
      <c r="L212" s="880"/>
    </row>
    <row r="213" spans="1:12" ht="26.25">
      <c r="A213" s="891"/>
      <c r="B213" s="961"/>
      <c r="C213" s="892"/>
      <c r="D213" s="701" t="s">
        <v>618</v>
      </c>
      <c r="E213" s="659">
        <v>0</v>
      </c>
      <c r="F213" s="659">
        <v>0</v>
      </c>
      <c r="G213" s="654">
        <v>0</v>
      </c>
      <c r="H213" s="659">
        <v>0</v>
      </c>
      <c r="I213" s="962"/>
      <c r="J213" s="905"/>
      <c r="K213" s="905"/>
      <c r="L213" s="880"/>
    </row>
    <row r="214" spans="1:12" ht="15">
      <c r="A214" s="891"/>
      <c r="B214" s="961"/>
      <c r="C214" s="892"/>
      <c r="D214" s="701" t="s">
        <v>619</v>
      </c>
      <c r="E214" s="659">
        <v>0</v>
      </c>
      <c r="F214" s="659">
        <v>0</v>
      </c>
      <c r="G214" s="654">
        <v>0</v>
      </c>
      <c r="H214" s="659">
        <v>0</v>
      </c>
      <c r="I214" s="962"/>
      <c r="J214" s="905"/>
      <c r="K214" s="905"/>
      <c r="L214" s="880"/>
    </row>
    <row r="215" spans="1:12" ht="15">
      <c r="A215" s="890">
        <v>52</v>
      </c>
      <c r="B215" s="961" t="s">
        <v>303</v>
      </c>
      <c r="C215" s="890" t="s">
        <v>569</v>
      </c>
      <c r="D215" s="26" t="s">
        <v>616</v>
      </c>
      <c r="E215" s="667">
        <f>E216+E217+E218</f>
        <v>3436.6</v>
      </c>
      <c r="F215" s="667">
        <f>F216+F217+F218</f>
        <v>3436.6</v>
      </c>
      <c r="G215" s="674">
        <f>F215/E215*100</f>
        <v>100</v>
      </c>
      <c r="H215" s="667">
        <f>H216+H217+H218</f>
        <v>3436.6</v>
      </c>
      <c r="I215" s="871"/>
      <c r="J215" s="934"/>
      <c r="K215" s="935"/>
      <c r="L215" s="934"/>
    </row>
    <row r="216" spans="1:12" ht="15">
      <c r="A216" s="891"/>
      <c r="B216" s="961"/>
      <c r="C216" s="890"/>
      <c r="D216" s="26" t="s">
        <v>617</v>
      </c>
      <c r="E216" s="675">
        <v>0</v>
      </c>
      <c r="F216" s="675">
        <v>0</v>
      </c>
      <c r="G216" s="674">
        <v>0</v>
      </c>
      <c r="H216" s="675"/>
      <c r="I216" s="872"/>
      <c r="J216" s="934"/>
      <c r="K216" s="935"/>
      <c r="L216" s="934"/>
    </row>
    <row r="217" spans="1:12" ht="26.25">
      <c r="A217" s="891"/>
      <c r="B217" s="961"/>
      <c r="C217" s="890"/>
      <c r="D217" s="26" t="s">
        <v>618</v>
      </c>
      <c r="E217" s="675">
        <v>3436.6</v>
      </c>
      <c r="F217" s="675">
        <v>3436.6</v>
      </c>
      <c r="G217" s="674">
        <f>F217/E217*100</f>
        <v>100</v>
      </c>
      <c r="H217" s="675">
        <v>3436.6</v>
      </c>
      <c r="I217" s="872"/>
      <c r="J217" s="934"/>
      <c r="K217" s="935"/>
      <c r="L217" s="934"/>
    </row>
    <row r="218" spans="1:12" ht="15">
      <c r="A218" s="891"/>
      <c r="B218" s="961"/>
      <c r="C218" s="890"/>
      <c r="D218" s="26" t="s">
        <v>619</v>
      </c>
      <c r="E218" s="675">
        <v>0</v>
      </c>
      <c r="F218" s="675">
        <v>0</v>
      </c>
      <c r="G218" s="674">
        <v>0</v>
      </c>
      <c r="H218" s="675">
        <v>0</v>
      </c>
      <c r="I218" s="873"/>
      <c r="J218" s="934"/>
      <c r="K218" s="935"/>
      <c r="L218" s="934"/>
    </row>
    <row r="219" spans="1:12" ht="15">
      <c r="A219" s="890">
        <v>53</v>
      </c>
      <c r="B219" s="961" t="s">
        <v>304</v>
      </c>
      <c r="C219" s="890" t="s">
        <v>651</v>
      </c>
      <c r="D219" s="26" t="s">
        <v>616</v>
      </c>
      <c r="E219" s="667">
        <f>E220+E221+E222</f>
        <v>0</v>
      </c>
      <c r="F219" s="667">
        <f>F220+F221+F222</f>
        <v>0</v>
      </c>
      <c r="G219" s="674">
        <v>0</v>
      </c>
      <c r="H219" s="667">
        <f>H220+H221+H222</f>
        <v>0</v>
      </c>
      <c r="I219" s="871"/>
      <c r="J219" s="964"/>
      <c r="K219" s="963"/>
      <c r="L219" s="964"/>
    </row>
    <row r="220" spans="1:12" ht="15">
      <c r="A220" s="891"/>
      <c r="B220" s="961"/>
      <c r="C220" s="890"/>
      <c r="D220" s="26" t="s">
        <v>617</v>
      </c>
      <c r="E220" s="675">
        <v>0</v>
      </c>
      <c r="F220" s="675">
        <v>0</v>
      </c>
      <c r="G220" s="674">
        <v>0</v>
      </c>
      <c r="H220" s="675">
        <v>0</v>
      </c>
      <c r="I220" s="872"/>
      <c r="J220" s="964"/>
      <c r="K220" s="963"/>
      <c r="L220" s="964"/>
    </row>
    <row r="221" spans="1:12" ht="26.25">
      <c r="A221" s="891"/>
      <c r="B221" s="961"/>
      <c r="C221" s="890"/>
      <c r="D221" s="26" t="s">
        <v>618</v>
      </c>
      <c r="E221" s="675">
        <v>0</v>
      </c>
      <c r="F221" s="675">
        <v>0</v>
      </c>
      <c r="G221" s="674">
        <v>0</v>
      </c>
      <c r="H221" s="675">
        <v>0</v>
      </c>
      <c r="I221" s="872"/>
      <c r="J221" s="964"/>
      <c r="K221" s="963"/>
      <c r="L221" s="964"/>
    </row>
    <row r="222" spans="1:12" ht="15">
      <c r="A222" s="891"/>
      <c r="B222" s="961"/>
      <c r="C222" s="890"/>
      <c r="D222" s="26" t="s">
        <v>619</v>
      </c>
      <c r="E222" s="675">
        <v>0</v>
      </c>
      <c r="F222" s="675">
        <v>0</v>
      </c>
      <c r="G222" s="674">
        <v>0</v>
      </c>
      <c r="H222" s="675">
        <v>0</v>
      </c>
      <c r="I222" s="873"/>
      <c r="J222" s="964"/>
      <c r="K222" s="963"/>
      <c r="L222" s="964"/>
    </row>
    <row r="223" spans="1:12" ht="15">
      <c r="A223" s="890">
        <v>54</v>
      </c>
      <c r="B223" s="961" t="s">
        <v>310</v>
      </c>
      <c r="C223" s="890" t="s">
        <v>571</v>
      </c>
      <c r="D223" s="26" t="s">
        <v>616</v>
      </c>
      <c r="E223" s="667">
        <f>E224+E225+E226</f>
        <v>0</v>
      </c>
      <c r="F223" s="667">
        <f>F224+F225+F226</f>
        <v>0</v>
      </c>
      <c r="G223" s="674">
        <v>0</v>
      </c>
      <c r="H223" s="667">
        <f>H224+H225+H226</f>
        <v>0</v>
      </c>
      <c r="I223" s="871"/>
      <c r="J223" s="934"/>
      <c r="K223" s="963"/>
      <c r="L223" s="964"/>
    </row>
    <row r="224" spans="1:12" ht="15">
      <c r="A224" s="891"/>
      <c r="B224" s="961"/>
      <c r="C224" s="890"/>
      <c r="D224" s="26" t="s">
        <v>617</v>
      </c>
      <c r="E224" s="675">
        <v>0</v>
      </c>
      <c r="F224" s="675">
        <v>0</v>
      </c>
      <c r="G224" s="674">
        <v>0</v>
      </c>
      <c r="H224" s="675">
        <v>0</v>
      </c>
      <c r="I224" s="872"/>
      <c r="J224" s="934"/>
      <c r="K224" s="963"/>
      <c r="L224" s="964"/>
    </row>
    <row r="225" spans="1:12" ht="26.25">
      <c r="A225" s="891"/>
      <c r="B225" s="961"/>
      <c r="C225" s="890"/>
      <c r="D225" s="26" t="s">
        <v>618</v>
      </c>
      <c r="E225" s="675">
        <v>0</v>
      </c>
      <c r="F225" s="675">
        <v>0</v>
      </c>
      <c r="G225" s="674">
        <v>0</v>
      </c>
      <c r="H225" s="675">
        <v>0</v>
      </c>
      <c r="I225" s="872"/>
      <c r="J225" s="934"/>
      <c r="K225" s="963"/>
      <c r="L225" s="964"/>
    </row>
    <row r="226" spans="1:12" ht="15">
      <c r="A226" s="891"/>
      <c r="B226" s="961"/>
      <c r="C226" s="890"/>
      <c r="D226" s="26" t="s">
        <v>619</v>
      </c>
      <c r="E226" s="675">
        <v>0</v>
      </c>
      <c r="F226" s="675">
        <v>0</v>
      </c>
      <c r="G226" s="674">
        <v>0</v>
      </c>
      <c r="H226" s="675">
        <v>0</v>
      </c>
      <c r="I226" s="873"/>
      <c r="J226" s="934"/>
      <c r="K226" s="963"/>
      <c r="L226" s="964"/>
    </row>
    <row r="227" spans="1:12" ht="15">
      <c r="A227" s="855">
        <v>55</v>
      </c>
      <c r="B227" s="856" t="s">
        <v>538</v>
      </c>
      <c r="C227" s="946" t="s">
        <v>331</v>
      </c>
      <c r="D227" s="705" t="s">
        <v>616</v>
      </c>
      <c r="E227" s="651">
        <f>E228+E229+E230</f>
        <v>0</v>
      </c>
      <c r="F227" s="651">
        <f>F228+F229+F230</f>
        <v>0</v>
      </c>
      <c r="G227" s="652">
        <v>0</v>
      </c>
      <c r="H227" s="651">
        <f>H228+H229+H230</f>
        <v>0</v>
      </c>
      <c r="I227" s="947"/>
      <c r="J227" s="950"/>
      <c r="K227" s="950"/>
      <c r="L227" s="951"/>
    </row>
    <row r="228" spans="1:12" ht="15">
      <c r="A228" s="945"/>
      <c r="B228" s="856"/>
      <c r="C228" s="946"/>
      <c r="D228" s="705" t="s">
        <v>617</v>
      </c>
      <c r="E228" s="673">
        <f aca="true" t="shared" si="15" ref="E228:F230">E232+E244+E256</f>
        <v>0</v>
      </c>
      <c r="F228" s="673">
        <f t="shared" si="15"/>
        <v>0</v>
      </c>
      <c r="G228" s="654">
        <v>0</v>
      </c>
      <c r="H228" s="673">
        <f>H232+H244+H256</f>
        <v>0</v>
      </c>
      <c r="I228" s="948"/>
      <c r="J228" s="950"/>
      <c r="K228" s="950"/>
      <c r="L228" s="951"/>
    </row>
    <row r="229" spans="1:12" ht="26.25">
      <c r="A229" s="945"/>
      <c r="B229" s="856"/>
      <c r="C229" s="946"/>
      <c r="D229" s="705" t="s">
        <v>618</v>
      </c>
      <c r="E229" s="673">
        <f t="shared" si="15"/>
        <v>0</v>
      </c>
      <c r="F229" s="673">
        <f t="shared" si="15"/>
        <v>0</v>
      </c>
      <c r="G229" s="654">
        <v>0</v>
      </c>
      <c r="H229" s="673">
        <f>H233+H245+H257</f>
        <v>0</v>
      </c>
      <c r="I229" s="948"/>
      <c r="J229" s="950"/>
      <c r="K229" s="950"/>
      <c r="L229" s="951"/>
    </row>
    <row r="230" spans="1:12" ht="26.25">
      <c r="A230" s="945"/>
      <c r="B230" s="856"/>
      <c r="C230" s="946"/>
      <c r="D230" s="705" t="s">
        <v>619</v>
      </c>
      <c r="E230" s="673">
        <f t="shared" si="15"/>
        <v>0</v>
      </c>
      <c r="F230" s="673">
        <f t="shared" si="15"/>
        <v>0</v>
      </c>
      <c r="G230" s="654">
        <v>0</v>
      </c>
      <c r="H230" s="673">
        <f>H234+H246+H258</f>
        <v>0</v>
      </c>
      <c r="I230" s="949"/>
      <c r="J230" s="950"/>
      <c r="K230" s="950"/>
      <c r="L230" s="951"/>
    </row>
    <row r="231" spans="1:12" ht="15">
      <c r="A231" s="890">
        <v>56</v>
      </c>
      <c r="B231" s="961" t="s">
        <v>301</v>
      </c>
      <c r="C231" s="890" t="s">
        <v>332</v>
      </c>
      <c r="D231" s="26" t="s">
        <v>616</v>
      </c>
      <c r="E231" s="568">
        <f>E232+E233+E234</f>
        <v>0</v>
      </c>
      <c r="F231" s="568">
        <f>F232+F233+F234</f>
        <v>0</v>
      </c>
      <c r="G231" s="113">
        <v>0</v>
      </c>
      <c r="H231" s="568">
        <f>H232+H233+H234</f>
        <v>0</v>
      </c>
      <c r="I231" s="933"/>
      <c r="J231" s="934"/>
      <c r="K231" s="935"/>
      <c r="L231" s="934"/>
    </row>
    <row r="232" spans="1:12" ht="15">
      <c r="A232" s="891"/>
      <c r="B232" s="961"/>
      <c r="C232" s="890"/>
      <c r="D232" s="26" t="s">
        <v>617</v>
      </c>
      <c r="E232" s="570">
        <f aca="true" t="shared" si="16" ref="E232:F234">E236+E240</f>
        <v>0</v>
      </c>
      <c r="F232" s="570">
        <f t="shared" si="16"/>
        <v>0</v>
      </c>
      <c r="G232" s="114">
        <v>0</v>
      </c>
      <c r="H232" s="570">
        <f>H236+H240</f>
        <v>0</v>
      </c>
      <c r="I232" s="933"/>
      <c r="J232" s="934"/>
      <c r="K232" s="935"/>
      <c r="L232" s="934"/>
    </row>
    <row r="233" spans="1:12" ht="26.25">
      <c r="A233" s="891"/>
      <c r="B233" s="961"/>
      <c r="C233" s="890"/>
      <c r="D233" s="26" t="s">
        <v>618</v>
      </c>
      <c r="E233" s="570">
        <f t="shared" si="16"/>
        <v>0</v>
      </c>
      <c r="F233" s="570">
        <f t="shared" si="16"/>
        <v>0</v>
      </c>
      <c r="G233" s="114">
        <v>0</v>
      </c>
      <c r="H233" s="570">
        <f>H237+H241</f>
        <v>0</v>
      </c>
      <c r="I233" s="933"/>
      <c r="J233" s="934"/>
      <c r="K233" s="935"/>
      <c r="L233" s="934"/>
    </row>
    <row r="234" spans="1:12" ht="15">
      <c r="A234" s="891"/>
      <c r="B234" s="961"/>
      <c r="C234" s="890"/>
      <c r="D234" s="26" t="s">
        <v>619</v>
      </c>
      <c r="E234" s="570">
        <f t="shared" si="16"/>
        <v>0</v>
      </c>
      <c r="F234" s="570">
        <f t="shared" si="16"/>
        <v>0</v>
      </c>
      <c r="G234" s="114">
        <v>0</v>
      </c>
      <c r="H234" s="570">
        <f>H238+H242</f>
        <v>0</v>
      </c>
      <c r="I234" s="933"/>
      <c r="J234" s="934"/>
      <c r="K234" s="935"/>
      <c r="L234" s="934"/>
    </row>
    <row r="235" spans="1:12" ht="15">
      <c r="A235" s="890">
        <v>57</v>
      </c>
      <c r="B235" s="961"/>
      <c r="C235" s="890" t="s">
        <v>572</v>
      </c>
      <c r="D235" s="26" t="s">
        <v>616</v>
      </c>
      <c r="E235" s="568">
        <f>E236+E237+E238</f>
        <v>0</v>
      </c>
      <c r="F235" s="568">
        <f>F236+F237+F238</f>
        <v>0</v>
      </c>
      <c r="G235" s="114">
        <v>0</v>
      </c>
      <c r="H235" s="568">
        <f>H236+H237+H238</f>
        <v>0</v>
      </c>
      <c r="I235" s="933"/>
      <c r="J235" s="934"/>
      <c r="K235" s="935"/>
      <c r="L235" s="934"/>
    </row>
    <row r="236" spans="1:12" ht="15">
      <c r="A236" s="891"/>
      <c r="B236" s="961"/>
      <c r="C236" s="890"/>
      <c r="D236" s="26" t="s">
        <v>617</v>
      </c>
      <c r="E236" s="570">
        <v>0</v>
      </c>
      <c r="F236" s="570">
        <v>0</v>
      </c>
      <c r="G236" s="114">
        <v>0</v>
      </c>
      <c r="H236" s="570">
        <v>0</v>
      </c>
      <c r="I236" s="933"/>
      <c r="J236" s="934"/>
      <c r="K236" s="935"/>
      <c r="L236" s="934"/>
    </row>
    <row r="237" spans="1:12" ht="26.25">
      <c r="A237" s="891"/>
      <c r="B237" s="961"/>
      <c r="C237" s="890"/>
      <c r="D237" s="26" t="s">
        <v>618</v>
      </c>
      <c r="E237" s="570">
        <v>0</v>
      </c>
      <c r="F237" s="570">
        <v>0</v>
      </c>
      <c r="G237" s="114">
        <v>0</v>
      </c>
      <c r="H237" s="570">
        <v>0</v>
      </c>
      <c r="I237" s="933"/>
      <c r="J237" s="934"/>
      <c r="K237" s="935"/>
      <c r="L237" s="934"/>
    </row>
    <row r="238" spans="1:12" ht="15">
      <c r="A238" s="891"/>
      <c r="B238" s="961"/>
      <c r="C238" s="890"/>
      <c r="D238" s="26" t="s">
        <v>619</v>
      </c>
      <c r="E238" s="570">
        <v>0</v>
      </c>
      <c r="F238" s="570">
        <v>0</v>
      </c>
      <c r="G238" s="114">
        <v>0</v>
      </c>
      <c r="H238" s="570">
        <v>0</v>
      </c>
      <c r="I238" s="933"/>
      <c r="J238" s="934"/>
      <c r="K238" s="935"/>
      <c r="L238" s="934"/>
    </row>
    <row r="239" spans="1:12" ht="15">
      <c r="A239" s="890">
        <v>58</v>
      </c>
      <c r="B239" s="961"/>
      <c r="C239" s="890" t="s">
        <v>573</v>
      </c>
      <c r="D239" s="26" t="s">
        <v>616</v>
      </c>
      <c r="E239" s="568">
        <f>E240+E241+E242</f>
        <v>0</v>
      </c>
      <c r="F239" s="568">
        <f>F240+F241+F242</f>
        <v>0</v>
      </c>
      <c r="G239" s="114">
        <v>0</v>
      </c>
      <c r="H239" s="568">
        <f>H240+H241+H242</f>
        <v>0</v>
      </c>
      <c r="I239" s="933"/>
      <c r="J239" s="934"/>
      <c r="K239" s="935"/>
      <c r="L239" s="934"/>
    </row>
    <row r="240" spans="1:12" ht="15">
      <c r="A240" s="891"/>
      <c r="B240" s="961"/>
      <c r="C240" s="890"/>
      <c r="D240" s="26" t="s">
        <v>617</v>
      </c>
      <c r="E240" s="570">
        <v>0</v>
      </c>
      <c r="F240" s="570">
        <v>0</v>
      </c>
      <c r="G240" s="114">
        <v>0</v>
      </c>
      <c r="H240" s="570">
        <v>0</v>
      </c>
      <c r="I240" s="933"/>
      <c r="J240" s="934"/>
      <c r="K240" s="935"/>
      <c r="L240" s="934"/>
    </row>
    <row r="241" spans="1:12" ht="26.25">
      <c r="A241" s="891"/>
      <c r="B241" s="961"/>
      <c r="C241" s="890"/>
      <c r="D241" s="26" t="s">
        <v>618</v>
      </c>
      <c r="E241" s="570">
        <v>0</v>
      </c>
      <c r="F241" s="570">
        <v>0</v>
      </c>
      <c r="G241" s="114">
        <v>0</v>
      </c>
      <c r="H241" s="570">
        <v>0</v>
      </c>
      <c r="I241" s="933"/>
      <c r="J241" s="934"/>
      <c r="K241" s="935"/>
      <c r="L241" s="934"/>
    </row>
    <row r="242" spans="1:12" ht="15">
      <c r="A242" s="891"/>
      <c r="B242" s="961"/>
      <c r="C242" s="890"/>
      <c r="D242" s="26" t="s">
        <v>619</v>
      </c>
      <c r="E242" s="570">
        <v>0</v>
      </c>
      <c r="F242" s="570">
        <v>0</v>
      </c>
      <c r="G242" s="114">
        <v>0</v>
      </c>
      <c r="H242" s="570">
        <v>0</v>
      </c>
      <c r="I242" s="933"/>
      <c r="J242" s="934"/>
      <c r="K242" s="935"/>
      <c r="L242" s="934"/>
    </row>
    <row r="243" spans="1:12" ht="15">
      <c r="A243" s="890">
        <v>59</v>
      </c>
      <c r="B243" s="961" t="s">
        <v>302</v>
      </c>
      <c r="C243" s="890" t="s">
        <v>333</v>
      </c>
      <c r="D243" s="26" t="s">
        <v>616</v>
      </c>
      <c r="E243" s="568">
        <f>E244+E245+E246</f>
        <v>0</v>
      </c>
      <c r="F243" s="568">
        <f>F244+F245+F246</f>
        <v>0</v>
      </c>
      <c r="G243" s="114">
        <v>0</v>
      </c>
      <c r="H243" s="568">
        <f>H244+H245+H246</f>
        <v>0</v>
      </c>
      <c r="I243" s="871"/>
      <c r="J243" s="934"/>
      <c r="K243" s="935"/>
      <c r="L243" s="934"/>
    </row>
    <row r="244" spans="1:12" ht="15">
      <c r="A244" s="891"/>
      <c r="B244" s="961"/>
      <c r="C244" s="890"/>
      <c r="D244" s="26" t="s">
        <v>617</v>
      </c>
      <c r="E244" s="570">
        <f aca="true" t="shared" si="17" ref="E244:F246">E248+E252</f>
        <v>0</v>
      </c>
      <c r="F244" s="570">
        <f t="shared" si="17"/>
        <v>0</v>
      </c>
      <c r="G244" s="114">
        <v>0</v>
      </c>
      <c r="H244" s="570">
        <f>H248+H252</f>
        <v>0</v>
      </c>
      <c r="I244" s="872"/>
      <c r="J244" s="934"/>
      <c r="K244" s="935"/>
      <c r="L244" s="934"/>
    </row>
    <row r="245" spans="1:12" ht="26.25">
      <c r="A245" s="891"/>
      <c r="B245" s="961"/>
      <c r="C245" s="890"/>
      <c r="D245" s="26" t="s">
        <v>618</v>
      </c>
      <c r="E245" s="570">
        <f t="shared" si="17"/>
        <v>0</v>
      </c>
      <c r="F245" s="570">
        <f t="shared" si="17"/>
        <v>0</v>
      </c>
      <c r="G245" s="114">
        <v>0</v>
      </c>
      <c r="H245" s="570">
        <f>H249+H253</f>
        <v>0</v>
      </c>
      <c r="I245" s="872"/>
      <c r="J245" s="934"/>
      <c r="K245" s="935"/>
      <c r="L245" s="934"/>
    </row>
    <row r="246" spans="1:12" ht="15">
      <c r="A246" s="891"/>
      <c r="B246" s="961"/>
      <c r="C246" s="890"/>
      <c r="D246" s="26" t="s">
        <v>619</v>
      </c>
      <c r="E246" s="570">
        <f t="shared" si="17"/>
        <v>0</v>
      </c>
      <c r="F246" s="570">
        <f t="shared" si="17"/>
        <v>0</v>
      </c>
      <c r="G246" s="114">
        <v>0</v>
      </c>
      <c r="H246" s="570">
        <f>H250+H254</f>
        <v>0</v>
      </c>
      <c r="I246" s="873"/>
      <c r="J246" s="934"/>
      <c r="K246" s="935"/>
      <c r="L246" s="934"/>
    </row>
    <row r="247" spans="1:12" ht="15">
      <c r="A247" s="890">
        <v>60</v>
      </c>
      <c r="B247" s="961"/>
      <c r="C247" s="890" t="s">
        <v>574</v>
      </c>
      <c r="D247" s="26" t="s">
        <v>616</v>
      </c>
      <c r="E247" s="568">
        <f>E248+E249+E250</f>
        <v>0</v>
      </c>
      <c r="F247" s="568">
        <f>F248+F249+F250</f>
        <v>0</v>
      </c>
      <c r="G247" s="114">
        <v>0</v>
      </c>
      <c r="H247" s="568">
        <f>H248+H249+H250</f>
        <v>0</v>
      </c>
      <c r="I247" s="933"/>
      <c r="J247" s="934"/>
      <c r="K247" s="935"/>
      <c r="L247" s="934"/>
    </row>
    <row r="248" spans="1:12" ht="15">
      <c r="A248" s="891"/>
      <c r="B248" s="961"/>
      <c r="C248" s="890"/>
      <c r="D248" s="26" t="s">
        <v>617</v>
      </c>
      <c r="E248" s="570">
        <v>0</v>
      </c>
      <c r="F248" s="570">
        <v>0</v>
      </c>
      <c r="G248" s="114">
        <v>0</v>
      </c>
      <c r="H248" s="570">
        <v>0</v>
      </c>
      <c r="I248" s="933"/>
      <c r="J248" s="934"/>
      <c r="K248" s="935"/>
      <c r="L248" s="934"/>
    </row>
    <row r="249" spans="1:12" ht="26.25">
      <c r="A249" s="891"/>
      <c r="B249" s="961"/>
      <c r="C249" s="890"/>
      <c r="D249" s="26" t="s">
        <v>618</v>
      </c>
      <c r="E249" s="570">
        <v>0</v>
      </c>
      <c r="F249" s="570">
        <v>0</v>
      </c>
      <c r="G249" s="114">
        <v>0</v>
      </c>
      <c r="H249" s="570">
        <v>0</v>
      </c>
      <c r="I249" s="933"/>
      <c r="J249" s="934"/>
      <c r="K249" s="935"/>
      <c r="L249" s="934"/>
    </row>
    <row r="250" spans="1:12" ht="15">
      <c r="A250" s="891"/>
      <c r="B250" s="961"/>
      <c r="C250" s="890"/>
      <c r="D250" s="26" t="s">
        <v>619</v>
      </c>
      <c r="E250" s="570">
        <v>0</v>
      </c>
      <c r="F250" s="570">
        <v>0</v>
      </c>
      <c r="G250" s="114">
        <v>0</v>
      </c>
      <c r="H250" s="570">
        <v>0</v>
      </c>
      <c r="I250" s="933"/>
      <c r="J250" s="934"/>
      <c r="K250" s="935"/>
      <c r="L250" s="934"/>
    </row>
    <row r="251" spans="1:12" ht="15">
      <c r="A251" s="890">
        <v>61</v>
      </c>
      <c r="B251" s="961"/>
      <c r="C251" s="890" t="s">
        <v>575</v>
      </c>
      <c r="D251" s="26" t="s">
        <v>616</v>
      </c>
      <c r="E251" s="568">
        <f>E252+E253+E254</f>
        <v>0</v>
      </c>
      <c r="F251" s="568">
        <f>F252+F253+F254</f>
        <v>0</v>
      </c>
      <c r="G251" s="114">
        <v>0</v>
      </c>
      <c r="H251" s="568">
        <f>H252+H253+H254</f>
        <v>0</v>
      </c>
      <c r="I251" s="933"/>
      <c r="J251" s="934"/>
      <c r="K251" s="935"/>
      <c r="L251" s="934"/>
    </row>
    <row r="252" spans="1:12" ht="15">
      <c r="A252" s="891"/>
      <c r="B252" s="961"/>
      <c r="C252" s="890"/>
      <c r="D252" s="26" t="s">
        <v>617</v>
      </c>
      <c r="E252" s="570">
        <v>0</v>
      </c>
      <c r="F252" s="570">
        <v>0</v>
      </c>
      <c r="G252" s="114">
        <v>0</v>
      </c>
      <c r="H252" s="570">
        <v>0</v>
      </c>
      <c r="I252" s="933"/>
      <c r="J252" s="934"/>
      <c r="K252" s="935"/>
      <c r="L252" s="934"/>
    </row>
    <row r="253" spans="1:12" ht="26.25">
      <c r="A253" s="891"/>
      <c r="B253" s="961"/>
      <c r="C253" s="890"/>
      <c r="D253" s="26" t="s">
        <v>618</v>
      </c>
      <c r="E253" s="570">
        <v>0</v>
      </c>
      <c r="F253" s="570">
        <v>0</v>
      </c>
      <c r="G253" s="114" t="e">
        <f>F253/E253*100</f>
        <v>#DIV/0!</v>
      </c>
      <c r="H253" s="570">
        <v>0</v>
      </c>
      <c r="I253" s="933"/>
      <c r="J253" s="934"/>
      <c r="K253" s="935"/>
      <c r="L253" s="934"/>
    </row>
    <row r="254" spans="1:12" ht="15">
      <c r="A254" s="891"/>
      <c r="B254" s="961"/>
      <c r="C254" s="890"/>
      <c r="D254" s="26" t="s">
        <v>619</v>
      </c>
      <c r="E254" s="570">
        <v>0</v>
      </c>
      <c r="F254" s="570">
        <v>0</v>
      </c>
      <c r="G254" s="114">
        <v>0</v>
      </c>
      <c r="H254" s="570">
        <v>0</v>
      </c>
      <c r="I254" s="933"/>
      <c r="J254" s="934"/>
      <c r="K254" s="935"/>
      <c r="L254" s="934"/>
    </row>
    <row r="255" spans="1:12" ht="15">
      <c r="A255" s="890">
        <v>62</v>
      </c>
      <c r="B255" s="961" t="s">
        <v>303</v>
      </c>
      <c r="C255" s="890" t="s">
        <v>334</v>
      </c>
      <c r="D255" s="26" t="s">
        <v>616</v>
      </c>
      <c r="E255" s="568">
        <f>E256+E257+E258</f>
        <v>0</v>
      </c>
      <c r="F255" s="568">
        <f>F256+F257+F258</f>
        <v>0</v>
      </c>
      <c r="G255" s="114">
        <v>0</v>
      </c>
      <c r="H255" s="568">
        <f>H256+H257+H258</f>
        <v>0</v>
      </c>
      <c r="I255" s="871"/>
      <c r="J255" s="934"/>
      <c r="K255" s="935"/>
      <c r="L255" s="934"/>
    </row>
    <row r="256" spans="1:12" ht="15">
      <c r="A256" s="891"/>
      <c r="B256" s="961"/>
      <c r="C256" s="890"/>
      <c r="D256" s="26" t="s">
        <v>617</v>
      </c>
      <c r="E256" s="570">
        <f aca="true" t="shared" si="18" ref="E256:F258">E260+E264+E268</f>
        <v>0</v>
      </c>
      <c r="F256" s="570">
        <f t="shared" si="18"/>
        <v>0</v>
      </c>
      <c r="G256" s="114">
        <v>0</v>
      </c>
      <c r="H256" s="570">
        <f>H260+H264+H268</f>
        <v>0</v>
      </c>
      <c r="I256" s="872"/>
      <c r="J256" s="934"/>
      <c r="K256" s="935"/>
      <c r="L256" s="934"/>
    </row>
    <row r="257" spans="1:12" ht="26.25">
      <c r="A257" s="891"/>
      <c r="B257" s="961"/>
      <c r="C257" s="890"/>
      <c r="D257" s="26" t="s">
        <v>618</v>
      </c>
      <c r="E257" s="570">
        <f t="shared" si="18"/>
        <v>0</v>
      </c>
      <c r="F257" s="570">
        <f t="shared" si="18"/>
        <v>0</v>
      </c>
      <c r="G257" s="114">
        <v>0</v>
      </c>
      <c r="H257" s="570">
        <f>H261+H265+H269</f>
        <v>0</v>
      </c>
      <c r="I257" s="872"/>
      <c r="J257" s="934"/>
      <c r="K257" s="935"/>
      <c r="L257" s="934"/>
    </row>
    <row r="258" spans="1:12" ht="15">
      <c r="A258" s="891"/>
      <c r="B258" s="961"/>
      <c r="C258" s="890"/>
      <c r="D258" s="26" t="s">
        <v>619</v>
      </c>
      <c r="E258" s="570">
        <f t="shared" si="18"/>
        <v>0</v>
      </c>
      <c r="F258" s="570">
        <f t="shared" si="18"/>
        <v>0</v>
      </c>
      <c r="G258" s="114">
        <v>0</v>
      </c>
      <c r="H258" s="570">
        <f>H262+H266+H270</f>
        <v>0</v>
      </c>
      <c r="I258" s="873"/>
      <c r="J258" s="934"/>
      <c r="K258" s="935"/>
      <c r="L258" s="934"/>
    </row>
    <row r="259" spans="1:12" ht="15">
      <c r="A259" s="890">
        <v>63</v>
      </c>
      <c r="B259" s="961"/>
      <c r="C259" s="890" t="s">
        <v>576</v>
      </c>
      <c r="D259" s="26" t="s">
        <v>616</v>
      </c>
      <c r="E259" s="568">
        <f>E260+E261+E262</f>
        <v>0</v>
      </c>
      <c r="F259" s="568">
        <f>F260+F261+F262</f>
        <v>0</v>
      </c>
      <c r="G259" s="114">
        <v>0</v>
      </c>
      <c r="H259" s="568">
        <f>H260+H261+H262</f>
        <v>0</v>
      </c>
      <c r="I259" s="933"/>
      <c r="J259" s="934"/>
      <c r="K259" s="935"/>
      <c r="L259" s="934"/>
    </row>
    <row r="260" spans="1:12" ht="15">
      <c r="A260" s="891"/>
      <c r="B260" s="961"/>
      <c r="C260" s="890"/>
      <c r="D260" s="26" t="s">
        <v>617</v>
      </c>
      <c r="E260" s="570">
        <v>0</v>
      </c>
      <c r="F260" s="570">
        <v>0</v>
      </c>
      <c r="G260" s="114">
        <v>0</v>
      </c>
      <c r="H260" s="570">
        <v>0</v>
      </c>
      <c r="I260" s="933"/>
      <c r="J260" s="934"/>
      <c r="K260" s="935"/>
      <c r="L260" s="934"/>
    </row>
    <row r="261" spans="1:12" ht="26.25">
      <c r="A261" s="891"/>
      <c r="B261" s="961"/>
      <c r="C261" s="890"/>
      <c r="D261" s="26" t="s">
        <v>618</v>
      </c>
      <c r="E261" s="570">
        <v>0</v>
      </c>
      <c r="F261" s="570">
        <v>0</v>
      </c>
      <c r="G261" s="114">
        <v>0</v>
      </c>
      <c r="H261" s="570">
        <v>0</v>
      </c>
      <c r="I261" s="933"/>
      <c r="J261" s="934"/>
      <c r="K261" s="935"/>
      <c r="L261" s="934"/>
    </row>
    <row r="262" spans="1:12" ht="15">
      <c r="A262" s="891"/>
      <c r="B262" s="961"/>
      <c r="C262" s="890"/>
      <c r="D262" s="26" t="s">
        <v>619</v>
      </c>
      <c r="E262" s="570">
        <v>0</v>
      </c>
      <c r="F262" s="570">
        <v>0</v>
      </c>
      <c r="G262" s="114">
        <v>0</v>
      </c>
      <c r="H262" s="570">
        <v>0</v>
      </c>
      <c r="I262" s="933"/>
      <c r="J262" s="934"/>
      <c r="K262" s="935"/>
      <c r="L262" s="934"/>
    </row>
    <row r="263" spans="1:12" ht="15">
      <c r="A263" s="890">
        <v>64</v>
      </c>
      <c r="B263" s="961"/>
      <c r="C263" s="890" t="s">
        <v>577</v>
      </c>
      <c r="D263" s="26" t="s">
        <v>616</v>
      </c>
      <c r="E263" s="568">
        <f>E264+E265+E266</f>
        <v>0</v>
      </c>
      <c r="F263" s="568">
        <f>F264+F265+F266</f>
        <v>0</v>
      </c>
      <c r="G263" s="114">
        <v>0</v>
      </c>
      <c r="H263" s="568">
        <f>H264+H265+H266</f>
        <v>0</v>
      </c>
      <c r="I263" s="933"/>
      <c r="J263" s="934"/>
      <c r="K263" s="935"/>
      <c r="L263" s="934"/>
    </row>
    <row r="264" spans="1:12" ht="15">
      <c r="A264" s="891"/>
      <c r="B264" s="961"/>
      <c r="C264" s="890"/>
      <c r="D264" s="26" t="s">
        <v>617</v>
      </c>
      <c r="E264" s="570">
        <v>0</v>
      </c>
      <c r="F264" s="570">
        <v>0</v>
      </c>
      <c r="G264" s="114">
        <v>0</v>
      </c>
      <c r="H264" s="570">
        <v>0</v>
      </c>
      <c r="I264" s="933"/>
      <c r="J264" s="934"/>
      <c r="K264" s="935"/>
      <c r="L264" s="934"/>
    </row>
    <row r="265" spans="1:12" ht="26.25">
      <c r="A265" s="891"/>
      <c r="B265" s="961"/>
      <c r="C265" s="890"/>
      <c r="D265" s="26" t="s">
        <v>618</v>
      </c>
      <c r="E265" s="570">
        <v>0</v>
      </c>
      <c r="F265" s="570">
        <v>0</v>
      </c>
      <c r="G265" s="114">
        <v>0</v>
      </c>
      <c r="H265" s="570">
        <v>0</v>
      </c>
      <c r="I265" s="933"/>
      <c r="J265" s="934"/>
      <c r="K265" s="935"/>
      <c r="L265" s="934"/>
    </row>
    <row r="266" spans="1:12" ht="15">
      <c r="A266" s="891"/>
      <c r="B266" s="961"/>
      <c r="C266" s="890"/>
      <c r="D266" s="26" t="s">
        <v>619</v>
      </c>
      <c r="E266" s="570">
        <v>0</v>
      </c>
      <c r="F266" s="570">
        <v>0</v>
      </c>
      <c r="G266" s="114">
        <v>0</v>
      </c>
      <c r="H266" s="570">
        <v>0</v>
      </c>
      <c r="I266" s="933"/>
      <c r="J266" s="934"/>
      <c r="K266" s="935"/>
      <c r="L266" s="934"/>
    </row>
    <row r="267" spans="1:12" ht="15">
      <c r="A267" s="890">
        <v>65</v>
      </c>
      <c r="B267" s="961"/>
      <c r="C267" s="890" t="s">
        <v>578</v>
      </c>
      <c r="D267" s="26" t="s">
        <v>616</v>
      </c>
      <c r="E267" s="568">
        <f>E268+E269+E270</f>
        <v>0</v>
      </c>
      <c r="F267" s="568">
        <f>F268+F269+F270</f>
        <v>0</v>
      </c>
      <c r="G267" s="114">
        <v>0</v>
      </c>
      <c r="H267" s="568">
        <f>H268+H269+H270</f>
        <v>0</v>
      </c>
      <c r="I267" s="933"/>
      <c r="J267" s="934"/>
      <c r="K267" s="935"/>
      <c r="L267" s="934"/>
    </row>
    <row r="268" spans="1:12" ht="15">
      <c r="A268" s="891"/>
      <c r="B268" s="961"/>
      <c r="C268" s="890"/>
      <c r="D268" s="26" t="s">
        <v>617</v>
      </c>
      <c r="E268" s="570">
        <v>0</v>
      </c>
      <c r="F268" s="570">
        <v>0</v>
      </c>
      <c r="G268" s="114">
        <v>0</v>
      </c>
      <c r="H268" s="570">
        <v>0</v>
      </c>
      <c r="I268" s="933"/>
      <c r="J268" s="934"/>
      <c r="K268" s="935"/>
      <c r="L268" s="934"/>
    </row>
    <row r="269" spans="1:12" ht="26.25">
      <c r="A269" s="891"/>
      <c r="B269" s="961"/>
      <c r="C269" s="890"/>
      <c r="D269" s="26" t="s">
        <v>618</v>
      </c>
      <c r="E269" s="570">
        <v>0</v>
      </c>
      <c r="F269" s="570">
        <v>0</v>
      </c>
      <c r="G269" s="114">
        <v>0</v>
      </c>
      <c r="H269" s="570">
        <v>0</v>
      </c>
      <c r="I269" s="933"/>
      <c r="J269" s="934"/>
      <c r="K269" s="935"/>
      <c r="L269" s="934"/>
    </row>
    <row r="270" spans="1:12" ht="15">
      <c r="A270" s="891"/>
      <c r="B270" s="961"/>
      <c r="C270" s="890"/>
      <c r="D270" s="26" t="s">
        <v>619</v>
      </c>
      <c r="E270" s="570">
        <v>0</v>
      </c>
      <c r="F270" s="570">
        <v>0</v>
      </c>
      <c r="G270" s="114">
        <v>0</v>
      </c>
      <c r="H270" s="570">
        <v>0</v>
      </c>
      <c r="I270" s="933"/>
      <c r="J270" s="934"/>
      <c r="K270" s="935"/>
      <c r="L270" s="934"/>
    </row>
    <row r="271" spans="1:12" ht="15">
      <c r="A271" s="855">
        <v>66</v>
      </c>
      <c r="B271" s="967" t="s">
        <v>538</v>
      </c>
      <c r="C271" s="946" t="s">
        <v>336</v>
      </c>
      <c r="D271" s="705" t="s">
        <v>0</v>
      </c>
      <c r="E271" s="651">
        <f>E272+E273+E274</f>
        <v>7500</v>
      </c>
      <c r="F271" s="651">
        <f>F272+F273+F274</f>
        <v>172500</v>
      </c>
      <c r="G271" s="652">
        <f>F271/E271*100</f>
        <v>2300</v>
      </c>
      <c r="H271" s="651">
        <f>H272+H273+H274</f>
        <v>172500</v>
      </c>
      <c r="I271" s="965"/>
      <c r="J271" s="966"/>
      <c r="K271" s="966"/>
      <c r="L271" s="966"/>
    </row>
    <row r="272" spans="1:12" ht="15">
      <c r="A272" s="945"/>
      <c r="B272" s="967"/>
      <c r="C272" s="946"/>
      <c r="D272" s="705" t="s">
        <v>617</v>
      </c>
      <c r="E272" s="673">
        <f aca="true" t="shared" si="19" ref="E272:F274">E276+E288+E292+E296+E300</f>
        <v>0</v>
      </c>
      <c r="F272" s="673">
        <f t="shared" si="19"/>
        <v>0</v>
      </c>
      <c r="G272" s="654">
        <v>0</v>
      </c>
      <c r="H272" s="673">
        <f>H276+H288+H292+H296+H300</f>
        <v>0</v>
      </c>
      <c r="I272" s="965"/>
      <c r="J272" s="966"/>
      <c r="K272" s="966"/>
      <c r="L272" s="966"/>
    </row>
    <row r="273" spans="1:12" ht="26.25">
      <c r="A273" s="945"/>
      <c r="B273" s="967"/>
      <c r="C273" s="946"/>
      <c r="D273" s="705" t="s">
        <v>618</v>
      </c>
      <c r="E273" s="673">
        <f t="shared" si="19"/>
        <v>7500</v>
      </c>
      <c r="F273" s="673">
        <f t="shared" si="19"/>
        <v>107500</v>
      </c>
      <c r="G273" s="654">
        <f>F273/E273*100</f>
        <v>1433.3333333333335</v>
      </c>
      <c r="H273" s="673">
        <f>H277+H289+H293+H297+H301</f>
        <v>107500</v>
      </c>
      <c r="I273" s="965"/>
      <c r="J273" s="966"/>
      <c r="K273" s="966"/>
      <c r="L273" s="966"/>
    </row>
    <row r="274" spans="1:12" ht="26.25">
      <c r="A274" s="945"/>
      <c r="B274" s="967"/>
      <c r="C274" s="946"/>
      <c r="D274" s="705" t="s">
        <v>619</v>
      </c>
      <c r="E274" s="673">
        <f t="shared" si="19"/>
        <v>0</v>
      </c>
      <c r="F274" s="673">
        <f t="shared" si="19"/>
        <v>65000</v>
      </c>
      <c r="G274" s="654" t="e">
        <f>F274/E274*100</f>
        <v>#DIV/0!</v>
      </c>
      <c r="H274" s="673">
        <f>H278+H290+H294+H298+H302</f>
        <v>65000</v>
      </c>
      <c r="I274" s="965"/>
      <c r="J274" s="966"/>
      <c r="K274" s="966"/>
      <c r="L274" s="966"/>
    </row>
    <row r="275" spans="1:12" ht="15">
      <c r="A275" s="890">
        <v>67</v>
      </c>
      <c r="B275" s="890" t="s">
        <v>337</v>
      </c>
      <c r="C275" s="892" t="s">
        <v>338</v>
      </c>
      <c r="D275" s="701" t="s">
        <v>616</v>
      </c>
      <c r="E275" s="655">
        <f>E276+E277+E278</f>
        <v>0</v>
      </c>
      <c r="F275" s="655">
        <f>F276+F277+F278</f>
        <v>165000</v>
      </c>
      <c r="G275" s="654" t="e">
        <f>F275/E275*100</f>
        <v>#DIV/0!</v>
      </c>
      <c r="H275" s="655">
        <f>H276+H277+H278</f>
        <v>165000</v>
      </c>
      <c r="I275" s="874"/>
      <c r="J275" s="900"/>
      <c r="K275" s="880"/>
      <c r="L275" s="880"/>
    </row>
    <row r="276" spans="1:12" ht="15">
      <c r="A276" s="891"/>
      <c r="B276" s="890"/>
      <c r="C276" s="892"/>
      <c r="D276" s="701" t="s">
        <v>617</v>
      </c>
      <c r="E276" s="659">
        <f aca="true" t="shared" si="20" ref="E276:F278">E280+E284</f>
        <v>0</v>
      </c>
      <c r="F276" s="659">
        <f t="shared" si="20"/>
        <v>0</v>
      </c>
      <c r="G276" s="657">
        <v>0</v>
      </c>
      <c r="H276" s="659">
        <f>H280+H284</f>
        <v>0</v>
      </c>
      <c r="I276" s="875"/>
      <c r="J276" s="900"/>
      <c r="K276" s="880"/>
      <c r="L276" s="880"/>
    </row>
    <row r="277" spans="1:12" ht="26.25">
      <c r="A277" s="891"/>
      <c r="B277" s="890"/>
      <c r="C277" s="892"/>
      <c r="D277" s="701" t="s">
        <v>618</v>
      </c>
      <c r="E277" s="659">
        <f t="shared" si="20"/>
        <v>0</v>
      </c>
      <c r="F277" s="659">
        <f t="shared" si="20"/>
        <v>100000</v>
      </c>
      <c r="G277" s="657" t="e">
        <f>F277/E277*100</f>
        <v>#DIV/0!</v>
      </c>
      <c r="H277" s="659">
        <f>H281+H285</f>
        <v>100000</v>
      </c>
      <c r="I277" s="875"/>
      <c r="J277" s="900"/>
      <c r="K277" s="880"/>
      <c r="L277" s="880"/>
    </row>
    <row r="278" spans="1:12" ht="15">
      <c r="A278" s="891"/>
      <c r="B278" s="890"/>
      <c r="C278" s="892"/>
      <c r="D278" s="701" t="s">
        <v>619</v>
      </c>
      <c r="E278" s="659">
        <f t="shared" si="20"/>
        <v>0</v>
      </c>
      <c r="F278" s="659">
        <f t="shared" si="20"/>
        <v>65000</v>
      </c>
      <c r="G278" s="657" t="e">
        <f>F278/E278*100</f>
        <v>#DIV/0!</v>
      </c>
      <c r="H278" s="659">
        <f>H282+H286</f>
        <v>65000</v>
      </c>
      <c r="I278" s="876"/>
      <c r="J278" s="900"/>
      <c r="K278" s="880"/>
      <c r="L278" s="880"/>
    </row>
    <row r="279" spans="1:12" ht="15">
      <c r="A279" s="890">
        <v>68</v>
      </c>
      <c r="B279" s="890"/>
      <c r="C279" s="892" t="s">
        <v>60</v>
      </c>
      <c r="D279" s="701" t="s">
        <v>616</v>
      </c>
      <c r="E279" s="655">
        <f>E280+E281+E282</f>
        <v>0</v>
      </c>
      <c r="F279" s="655">
        <f>F280+F281+F282</f>
        <v>0</v>
      </c>
      <c r="G279" s="657">
        <v>0</v>
      </c>
      <c r="H279" s="655">
        <f>H280+H281+H282</f>
        <v>0</v>
      </c>
      <c r="I279" s="874"/>
      <c r="J279" s="905"/>
      <c r="K279" s="905"/>
      <c r="L279" s="905"/>
    </row>
    <row r="280" spans="1:12" ht="15">
      <c r="A280" s="891"/>
      <c r="B280" s="891"/>
      <c r="C280" s="892"/>
      <c r="D280" s="701" t="s">
        <v>617</v>
      </c>
      <c r="E280" s="659">
        <v>0</v>
      </c>
      <c r="F280" s="656">
        <v>0</v>
      </c>
      <c r="G280" s="657">
        <v>0</v>
      </c>
      <c r="H280" s="658">
        <v>0</v>
      </c>
      <c r="I280" s="875"/>
      <c r="J280" s="905"/>
      <c r="K280" s="905"/>
      <c r="L280" s="905"/>
    </row>
    <row r="281" spans="1:12" ht="26.25">
      <c r="A281" s="891"/>
      <c r="B281" s="891"/>
      <c r="C281" s="892"/>
      <c r="D281" s="701" t="s">
        <v>618</v>
      </c>
      <c r="E281" s="659">
        <v>0</v>
      </c>
      <c r="F281" s="656">
        <v>0</v>
      </c>
      <c r="G281" s="657">
        <v>0</v>
      </c>
      <c r="H281" s="658">
        <v>0</v>
      </c>
      <c r="I281" s="875"/>
      <c r="J281" s="905"/>
      <c r="K281" s="905"/>
      <c r="L281" s="905"/>
    </row>
    <row r="282" spans="1:12" ht="15">
      <c r="A282" s="891"/>
      <c r="B282" s="891"/>
      <c r="C282" s="892"/>
      <c r="D282" s="701" t="s">
        <v>619</v>
      </c>
      <c r="E282" s="659">
        <v>0</v>
      </c>
      <c r="F282" s="656">
        <v>0</v>
      </c>
      <c r="G282" s="657">
        <v>0</v>
      </c>
      <c r="H282" s="658">
        <v>0</v>
      </c>
      <c r="I282" s="876"/>
      <c r="J282" s="905"/>
      <c r="K282" s="905"/>
      <c r="L282" s="905"/>
    </row>
    <row r="283" spans="1:12" ht="15">
      <c r="A283" s="890">
        <v>69</v>
      </c>
      <c r="B283" s="890"/>
      <c r="C283" s="892" t="s">
        <v>61</v>
      </c>
      <c r="D283" s="701" t="s">
        <v>616</v>
      </c>
      <c r="E283" s="655">
        <v>0</v>
      </c>
      <c r="F283" s="655">
        <f>F284+F285+F286</f>
        <v>165000</v>
      </c>
      <c r="G283" s="657">
        <v>0</v>
      </c>
      <c r="H283" s="655">
        <f>H284+H285+H286</f>
        <v>165000</v>
      </c>
      <c r="I283" s="970" t="s">
        <v>652</v>
      </c>
      <c r="J283" s="968" t="s">
        <v>653</v>
      </c>
      <c r="K283" s="968" t="s">
        <v>2258</v>
      </c>
      <c r="L283" s="880" t="s">
        <v>2259</v>
      </c>
    </row>
    <row r="284" spans="1:12" ht="15">
      <c r="A284" s="891"/>
      <c r="B284" s="891"/>
      <c r="C284" s="892"/>
      <c r="D284" s="701" t="s">
        <v>617</v>
      </c>
      <c r="E284" s="659">
        <v>0</v>
      </c>
      <c r="F284" s="656">
        <v>0</v>
      </c>
      <c r="G284" s="657">
        <v>0</v>
      </c>
      <c r="H284" s="658">
        <v>0</v>
      </c>
      <c r="I284" s="970"/>
      <c r="J284" s="968"/>
      <c r="K284" s="968"/>
      <c r="L284" s="880"/>
    </row>
    <row r="285" spans="1:12" ht="26.25">
      <c r="A285" s="891"/>
      <c r="B285" s="891"/>
      <c r="C285" s="892"/>
      <c r="D285" s="701" t="s">
        <v>618</v>
      </c>
      <c r="E285" s="659">
        <v>0</v>
      </c>
      <c r="F285" s="656">
        <v>100000</v>
      </c>
      <c r="G285" s="657">
        <v>0</v>
      </c>
      <c r="H285" s="658">
        <v>100000</v>
      </c>
      <c r="I285" s="970"/>
      <c r="J285" s="968"/>
      <c r="K285" s="968"/>
      <c r="L285" s="880"/>
    </row>
    <row r="286" spans="1:12" ht="15">
      <c r="A286" s="891"/>
      <c r="B286" s="891"/>
      <c r="C286" s="892"/>
      <c r="D286" s="701" t="s">
        <v>619</v>
      </c>
      <c r="E286" s="659">
        <v>0</v>
      </c>
      <c r="F286" s="656">
        <v>65000</v>
      </c>
      <c r="G286" s="657">
        <v>0</v>
      </c>
      <c r="H286" s="656">
        <v>65000</v>
      </c>
      <c r="I286" s="970"/>
      <c r="J286" s="968"/>
      <c r="K286" s="968"/>
      <c r="L286" s="880"/>
    </row>
    <row r="287" spans="1:12" ht="15">
      <c r="A287" s="890">
        <v>70</v>
      </c>
      <c r="B287" s="890" t="s">
        <v>339</v>
      </c>
      <c r="C287" s="892" t="s">
        <v>340</v>
      </c>
      <c r="D287" s="701" t="s">
        <v>616</v>
      </c>
      <c r="E287" s="655">
        <f>E288+E289+E290</f>
        <v>0</v>
      </c>
      <c r="F287" s="655">
        <f>F288+F289+F290</f>
        <v>0</v>
      </c>
      <c r="G287" s="657">
        <v>0</v>
      </c>
      <c r="H287" s="655">
        <f>H288+H289+H290</f>
        <v>0</v>
      </c>
      <c r="I287" s="969"/>
      <c r="J287" s="905"/>
      <c r="K287" s="905"/>
      <c r="L287" s="905"/>
    </row>
    <row r="288" spans="1:12" ht="15">
      <c r="A288" s="891"/>
      <c r="B288" s="890"/>
      <c r="C288" s="892"/>
      <c r="D288" s="701" t="s">
        <v>617</v>
      </c>
      <c r="E288" s="659">
        <v>0</v>
      </c>
      <c r="F288" s="659"/>
      <c r="G288" s="657">
        <v>0</v>
      </c>
      <c r="H288" s="660"/>
      <c r="I288" s="969"/>
      <c r="J288" s="905"/>
      <c r="K288" s="905"/>
      <c r="L288" s="905"/>
    </row>
    <row r="289" spans="1:12" ht="26.25">
      <c r="A289" s="891"/>
      <c r="B289" s="890"/>
      <c r="C289" s="892"/>
      <c r="D289" s="701" t="s">
        <v>618</v>
      </c>
      <c r="E289" s="659">
        <v>0</v>
      </c>
      <c r="F289" s="659"/>
      <c r="G289" s="657">
        <v>0</v>
      </c>
      <c r="H289" s="660"/>
      <c r="I289" s="969"/>
      <c r="J289" s="905"/>
      <c r="K289" s="905"/>
      <c r="L289" s="905"/>
    </row>
    <row r="290" spans="1:12" ht="15">
      <c r="A290" s="891"/>
      <c r="B290" s="890"/>
      <c r="C290" s="892"/>
      <c r="D290" s="701" t="s">
        <v>619</v>
      </c>
      <c r="E290" s="659">
        <v>0</v>
      </c>
      <c r="F290" s="659"/>
      <c r="G290" s="657">
        <v>0</v>
      </c>
      <c r="H290" s="660"/>
      <c r="I290" s="969"/>
      <c r="J290" s="905"/>
      <c r="K290" s="905"/>
      <c r="L290" s="905"/>
    </row>
    <row r="291" spans="1:12" ht="15">
      <c r="A291" s="890">
        <v>71</v>
      </c>
      <c r="B291" s="890" t="s">
        <v>303</v>
      </c>
      <c r="C291" s="890" t="s">
        <v>341</v>
      </c>
      <c r="D291" s="26" t="s">
        <v>616</v>
      </c>
      <c r="E291" s="568">
        <f>E292+E293+E294</f>
        <v>0</v>
      </c>
      <c r="F291" s="568">
        <f>F292+F293+F294</f>
        <v>0</v>
      </c>
      <c r="G291" s="114">
        <v>0</v>
      </c>
      <c r="H291" s="568">
        <f>H292+H293+H294</f>
        <v>0</v>
      </c>
      <c r="I291" s="933"/>
      <c r="J291" s="934"/>
      <c r="K291" s="935"/>
      <c r="L291" s="934"/>
    </row>
    <row r="292" spans="1:12" ht="15">
      <c r="A292" s="891"/>
      <c r="B292" s="890"/>
      <c r="C292" s="890"/>
      <c r="D292" s="26" t="s">
        <v>617</v>
      </c>
      <c r="E292" s="570">
        <v>0</v>
      </c>
      <c r="F292" s="570"/>
      <c r="G292" s="114">
        <v>0</v>
      </c>
      <c r="H292" s="571"/>
      <c r="I292" s="933"/>
      <c r="J292" s="934"/>
      <c r="K292" s="935"/>
      <c r="L292" s="934"/>
    </row>
    <row r="293" spans="1:12" ht="26.25">
      <c r="A293" s="891"/>
      <c r="B293" s="890"/>
      <c r="C293" s="890"/>
      <c r="D293" s="26" t="s">
        <v>618</v>
      </c>
      <c r="E293" s="570">
        <v>0</v>
      </c>
      <c r="F293" s="570"/>
      <c r="G293" s="114">
        <v>0</v>
      </c>
      <c r="H293" s="571"/>
      <c r="I293" s="933"/>
      <c r="J293" s="934"/>
      <c r="K293" s="935"/>
      <c r="L293" s="934"/>
    </row>
    <row r="294" spans="1:12" ht="15">
      <c r="A294" s="891"/>
      <c r="B294" s="890"/>
      <c r="C294" s="890"/>
      <c r="D294" s="26" t="s">
        <v>619</v>
      </c>
      <c r="E294" s="570">
        <v>0</v>
      </c>
      <c r="F294" s="570"/>
      <c r="G294" s="114">
        <v>0</v>
      </c>
      <c r="H294" s="571"/>
      <c r="I294" s="933"/>
      <c r="J294" s="934"/>
      <c r="K294" s="935"/>
      <c r="L294" s="934"/>
    </row>
    <row r="295" spans="1:12" ht="15">
      <c r="A295" s="890">
        <v>72</v>
      </c>
      <c r="B295" s="890" t="s">
        <v>304</v>
      </c>
      <c r="C295" s="890" t="s">
        <v>342</v>
      </c>
      <c r="D295" s="26" t="s">
        <v>616</v>
      </c>
      <c r="E295" s="568">
        <f>E296+E297+E298</f>
        <v>0</v>
      </c>
      <c r="F295" s="568">
        <f>F296+F297+F298</f>
        <v>0</v>
      </c>
      <c r="G295" s="114">
        <v>0</v>
      </c>
      <c r="H295" s="568">
        <f>H296+H297+H298</f>
        <v>0</v>
      </c>
      <c r="I295" s="933"/>
      <c r="J295" s="934"/>
      <c r="K295" s="935"/>
      <c r="L295" s="934"/>
    </row>
    <row r="296" spans="1:12" ht="15">
      <c r="A296" s="891"/>
      <c r="B296" s="890"/>
      <c r="C296" s="890"/>
      <c r="D296" s="26" t="s">
        <v>617</v>
      </c>
      <c r="E296" s="570">
        <v>0</v>
      </c>
      <c r="F296" s="570"/>
      <c r="G296" s="114">
        <v>0</v>
      </c>
      <c r="H296" s="571"/>
      <c r="I296" s="933"/>
      <c r="J296" s="934"/>
      <c r="K296" s="935"/>
      <c r="L296" s="934"/>
    </row>
    <row r="297" spans="1:12" ht="26.25">
      <c r="A297" s="891"/>
      <c r="B297" s="890"/>
      <c r="C297" s="890"/>
      <c r="D297" s="26" t="s">
        <v>618</v>
      </c>
      <c r="E297" s="570">
        <v>0</v>
      </c>
      <c r="F297" s="570"/>
      <c r="G297" s="114">
        <v>0</v>
      </c>
      <c r="H297" s="571"/>
      <c r="I297" s="933"/>
      <c r="J297" s="934"/>
      <c r="K297" s="935"/>
      <c r="L297" s="934"/>
    </row>
    <row r="298" spans="1:12" ht="15">
      <c r="A298" s="891"/>
      <c r="B298" s="890"/>
      <c r="C298" s="890"/>
      <c r="D298" s="26" t="s">
        <v>619</v>
      </c>
      <c r="E298" s="570">
        <v>0</v>
      </c>
      <c r="F298" s="570"/>
      <c r="G298" s="114">
        <v>0</v>
      </c>
      <c r="H298" s="571"/>
      <c r="I298" s="933"/>
      <c r="J298" s="934"/>
      <c r="K298" s="935"/>
      <c r="L298" s="934"/>
    </row>
    <row r="299" spans="1:12" ht="22.5" customHeight="1">
      <c r="A299" s="890">
        <v>73</v>
      </c>
      <c r="B299" s="890" t="s">
        <v>310</v>
      </c>
      <c r="C299" s="892" t="s">
        <v>343</v>
      </c>
      <c r="D299" s="701" t="s">
        <v>616</v>
      </c>
      <c r="E299" s="655">
        <v>7500</v>
      </c>
      <c r="F299" s="655">
        <f>F300+F301+F302</f>
        <v>7500</v>
      </c>
      <c r="G299" s="657">
        <f>F299/E299*100</f>
        <v>100</v>
      </c>
      <c r="H299" s="655">
        <f>H300+H301+H302</f>
        <v>7500</v>
      </c>
      <c r="I299" s="933"/>
      <c r="J299" s="934"/>
      <c r="K299" s="935"/>
      <c r="L299" s="934"/>
    </row>
    <row r="300" spans="1:12" ht="20.25" customHeight="1">
      <c r="A300" s="891"/>
      <c r="B300" s="890"/>
      <c r="C300" s="892"/>
      <c r="D300" s="701" t="s">
        <v>617</v>
      </c>
      <c r="E300" s="679">
        <f aca="true" t="shared" si="21" ref="E300:F302">E304+E308+E312</f>
        <v>0</v>
      </c>
      <c r="F300" s="679">
        <f t="shared" si="21"/>
        <v>0</v>
      </c>
      <c r="G300" s="657">
        <v>0</v>
      </c>
      <c r="H300" s="679">
        <f>H304+H308+H312</f>
        <v>0</v>
      </c>
      <c r="I300" s="933"/>
      <c r="J300" s="934"/>
      <c r="K300" s="935"/>
      <c r="L300" s="934"/>
    </row>
    <row r="301" spans="1:12" ht="24" customHeight="1">
      <c r="A301" s="891"/>
      <c r="B301" s="890"/>
      <c r="C301" s="892"/>
      <c r="D301" s="701" t="s">
        <v>618</v>
      </c>
      <c r="E301" s="679">
        <v>7500</v>
      </c>
      <c r="F301" s="679">
        <f t="shared" si="21"/>
        <v>7500</v>
      </c>
      <c r="G301" s="657">
        <f>F301/E301*100</f>
        <v>100</v>
      </c>
      <c r="H301" s="679">
        <f>H305+H309+H313</f>
        <v>7500</v>
      </c>
      <c r="I301" s="933"/>
      <c r="J301" s="934"/>
      <c r="K301" s="935"/>
      <c r="L301" s="934"/>
    </row>
    <row r="302" spans="1:12" ht="15">
      <c r="A302" s="891"/>
      <c r="B302" s="890"/>
      <c r="C302" s="892"/>
      <c r="D302" s="701" t="s">
        <v>619</v>
      </c>
      <c r="E302" s="679">
        <f t="shared" si="21"/>
        <v>0</v>
      </c>
      <c r="F302" s="679">
        <f t="shared" si="21"/>
        <v>0</v>
      </c>
      <c r="G302" s="657">
        <v>0</v>
      </c>
      <c r="H302" s="679">
        <f>H306+H310+H314</f>
        <v>0</v>
      </c>
      <c r="I302" s="933"/>
      <c r="J302" s="934"/>
      <c r="K302" s="935"/>
      <c r="L302" s="934"/>
    </row>
    <row r="303" spans="1:12" ht="15">
      <c r="A303" s="890">
        <v>74</v>
      </c>
      <c r="B303" s="890"/>
      <c r="C303" s="892" t="s">
        <v>580</v>
      </c>
      <c r="D303" s="701" t="s">
        <v>616</v>
      </c>
      <c r="E303" s="655">
        <f>E304+E305+E306</f>
        <v>0</v>
      </c>
      <c r="F303" s="655">
        <f>F304+F305+F306</f>
        <v>0</v>
      </c>
      <c r="G303" s="654">
        <v>0</v>
      </c>
      <c r="H303" s="655">
        <f>H304+H305+H306</f>
        <v>0</v>
      </c>
      <c r="I303" s="933"/>
      <c r="J303" s="934"/>
      <c r="K303" s="935"/>
      <c r="L303" s="934"/>
    </row>
    <row r="304" spans="1:12" ht="15">
      <c r="A304" s="891"/>
      <c r="B304" s="890"/>
      <c r="C304" s="892"/>
      <c r="D304" s="701" t="s">
        <v>617</v>
      </c>
      <c r="E304" s="659">
        <v>0</v>
      </c>
      <c r="F304" s="659"/>
      <c r="G304" s="654">
        <v>0</v>
      </c>
      <c r="H304" s="660"/>
      <c r="I304" s="933"/>
      <c r="J304" s="934"/>
      <c r="K304" s="935"/>
      <c r="L304" s="934"/>
    </row>
    <row r="305" spans="1:12" ht="26.25">
      <c r="A305" s="891"/>
      <c r="B305" s="890"/>
      <c r="C305" s="892"/>
      <c r="D305" s="701" t="s">
        <v>618</v>
      </c>
      <c r="E305" s="659">
        <v>0</v>
      </c>
      <c r="F305" s="659"/>
      <c r="G305" s="654">
        <v>0</v>
      </c>
      <c r="H305" s="660"/>
      <c r="I305" s="933"/>
      <c r="J305" s="934"/>
      <c r="K305" s="935"/>
      <c r="L305" s="934"/>
    </row>
    <row r="306" spans="1:12" ht="15">
      <c r="A306" s="891"/>
      <c r="B306" s="890"/>
      <c r="C306" s="892"/>
      <c r="D306" s="701" t="s">
        <v>619</v>
      </c>
      <c r="E306" s="659">
        <v>0</v>
      </c>
      <c r="F306" s="659"/>
      <c r="G306" s="654">
        <v>0</v>
      </c>
      <c r="H306" s="660"/>
      <c r="I306" s="933"/>
      <c r="J306" s="934"/>
      <c r="K306" s="935"/>
      <c r="L306" s="934"/>
    </row>
    <row r="307" spans="1:12" ht="15">
      <c r="A307" s="890">
        <v>75</v>
      </c>
      <c r="B307" s="890"/>
      <c r="C307" s="892" t="s">
        <v>581</v>
      </c>
      <c r="D307" s="701" t="s">
        <v>616</v>
      </c>
      <c r="E307" s="655">
        <f>E308+E309+E310</f>
        <v>7500</v>
      </c>
      <c r="F307" s="655">
        <f>F308+F309+F310</f>
        <v>7500</v>
      </c>
      <c r="G307" s="654">
        <f>F307/E307*100</f>
        <v>100</v>
      </c>
      <c r="H307" s="655">
        <f>H308+H309+H310</f>
        <v>7500</v>
      </c>
      <c r="I307" s="933"/>
      <c r="J307" s="934"/>
      <c r="K307" s="935"/>
      <c r="L307" s="934"/>
    </row>
    <row r="308" spans="1:12" ht="15">
      <c r="A308" s="891"/>
      <c r="B308" s="890"/>
      <c r="C308" s="892"/>
      <c r="D308" s="701" t="s">
        <v>617</v>
      </c>
      <c r="E308" s="680">
        <v>0</v>
      </c>
      <c r="F308" s="659">
        <v>0</v>
      </c>
      <c r="G308" s="654">
        <v>0</v>
      </c>
      <c r="H308" s="660">
        <v>0</v>
      </c>
      <c r="I308" s="933"/>
      <c r="J308" s="934"/>
      <c r="K308" s="935"/>
      <c r="L308" s="934"/>
    </row>
    <row r="309" spans="1:12" ht="26.25">
      <c r="A309" s="891"/>
      <c r="B309" s="890"/>
      <c r="C309" s="892"/>
      <c r="D309" s="701" t="s">
        <v>618</v>
      </c>
      <c r="E309" s="659">
        <v>7500</v>
      </c>
      <c r="F309" s="659">
        <v>7500</v>
      </c>
      <c r="G309" s="654">
        <f>F309/E309*100</f>
        <v>100</v>
      </c>
      <c r="H309" s="659">
        <v>7500</v>
      </c>
      <c r="I309" s="933"/>
      <c r="J309" s="934"/>
      <c r="K309" s="935"/>
      <c r="L309" s="934"/>
    </row>
    <row r="310" spans="1:12" ht="15">
      <c r="A310" s="891"/>
      <c r="B310" s="890"/>
      <c r="C310" s="892"/>
      <c r="D310" s="701" t="s">
        <v>619</v>
      </c>
      <c r="E310" s="659">
        <v>0</v>
      </c>
      <c r="F310" s="659">
        <v>0</v>
      </c>
      <c r="G310" s="654">
        <v>0</v>
      </c>
      <c r="H310" s="660">
        <v>0</v>
      </c>
      <c r="I310" s="933"/>
      <c r="J310" s="934"/>
      <c r="K310" s="935"/>
      <c r="L310" s="934"/>
    </row>
    <row r="311" spans="1:12" ht="15">
      <c r="A311" s="890">
        <v>76</v>
      </c>
      <c r="B311" s="890"/>
      <c r="C311" s="892" t="s">
        <v>582</v>
      </c>
      <c r="D311" s="701" t="s">
        <v>616</v>
      </c>
      <c r="E311" s="655">
        <f>E312+E313+E314</f>
        <v>0</v>
      </c>
      <c r="F311" s="655">
        <f>F312+F313+F314</f>
        <v>0</v>
      </c>
      <c r="G311" s="654">
        <v>0</v>
      </c>
      <c r="H311" s="655">
        <f>H312+H313+H314</f>
        <v>0</v>
      </c>
      <c r="I311" s="933"/>
      <c r="J311" s="934"/>
      <c r="K311" s="935"/>
      <c r="L311" s="934"/>
    </row>
    <row r="312" spans="1:12" ht="15">
      <c r="A312" s="891"/>
      <c r="B312" s="890"/>
      <c r="C312" s="892"/>
      <c r="D312" s="701" t="s">
        <v>617</v>
      </c>
      <c r="E312" s="659">
        <v>0</v>
      </c>
      <c r="F312" s="659"/>
      <c r="G312" s="654">
        <v>0</v>
      </c>
      <c r="H312" s="660"/>
      <c r="I312" s="933"/>
      <c r="J312" s="934"/>
      <c r="K312" s="935"/>
      <c r="L312" s="934"/>
    </row>
    <row r="313" spans="1:12" ht="26.25">
      <c r="A313" s="891"/>
      <c r="B313" s="890"/>
      <c r="C313" s="892"/>
      <c r="D313" s="701" t="s">
        <v>618</v>
      </c>
      <c r="E313" s="659">
        <v>0</v>
      </c>
      <c r="F313" s="659"/>
      <c r="G313" s="654">
        <v>0</v>
      </c>
      <c r="H313" s="660"/>
      <c r="I313" s="933"/>
      <c r="J313" s="934"/>
      <c r="K313" s="935"/>
      <c r="L313" s="934"/>
    </row>
    <row r="314" spans="1:12" ht="15">
      <c r="A314" s="891"/>
      <c r="B314" s="890"/>
      <c r="C314" s="892"/>
      <c r="D314" s="701" t="s">
        <v>619</v>
      </c>
      <c r="E314" s="659">
        <v>0</v>
      </c>
      <c r="F314" s="659"/>
      <c r="G314" s="654">
        <v>0</v>
      </c>
      <c r="H314" s="660"/>
      <c r="I314" s="933"/>
      <c r="J314" s="934"/>
      <c r="K314" s="935"/>
      <c r="L314" s="934"/>
    </row>
    <row r="315" spans="1:12" ht="15">
      <c r="A315" s="855">
        <v>77</v>
      </c>
      <c r="B315" s="967" t="s">
        <v>538</v>
      </c>
      <c r="C315" s="946" t="s">
        <v>345</v>
      </c>
      <c r="D315" s="705" t="s">
        <v>616</v>
      </c>
      <c r="E315" s="651">
        <f>E316+E317+E318</f>
        <v>342253.7</v>
      </c>
      <c r="F315" s="651">
        <f>F316+F317+F318</f>
        <v>642251.7</v>
      </c>
      <c r="G315" s="652">
        <f aca="true" t="shared" si="22" ref="G315:G374">F315/E315*100</f>
        <v>187.6536908147377</v>
      </c>
      <c r="H315" s="651">
        <f>H316+H317+H318</f>
        <v>631518.7</v>
      </c>
      <c r="I315" s="857"/>
      <c r="J315" s="950"/>
      <c r="K315" s="950"/>
      <c r="L315" s="950"/>
    </row>
    <row r="316" spans="1:12" ht="15">
      <c r="A316" s="945"/>
      <c r="B316" s="967"/>
      <c r="C316" s="946"/>
      <c r="D316" s="705" t="s">
        <v>617</v>
      </c>
      <c r="E316" s="681">
        <f aca="true" t="shared" si="23" ref="E316:F318">E320+E324+E328+E336+E340+E344+E348+E352+E356</f>
        <v>230470</v>
      </c>
      <c r="F316" s="681">
        <f t="shared" si="23"/>
        <v>230469</v>
      </c>
      <c r="G316" s="654">
        <f t="shared" si="22"/>
        <v>99.99956610404826</v>
      </c>
      <c r="H316" s="681">
        <f>H320+H324+H328+H336+H340+H344+H348+H352+H356</f>
        <v>230469</v>
      </c>
      <c r="I316" s="857"/>
      <c r="J316" s="950"/>
      <c r="K316" s="950"/>
      <c r="L316" s="950"/>
    </row>
    <row r="317" spans="1:12" ht="26.25">
      <c r="A317" s="945"/>
      <c r="B317" s="967"/>
      <c r="C317" s="946"/>
      <c r="D317" s="705" t="s">
        <v>618</v>
      </c>
      <c r="E317" s="681">
        <f t="shared" si="23"/>
        <v>12130</v>
      </c>
      <c r="F317" s="681">
        <f t="shared" si="23"/>
        <v>312129</v>
      </c>
      <c r="G317" s="654">
        <f t="shared" si="22"/>
        <v>2573.198680956307</v>
      </c>
      <c r="H317" s="681">
        <f>H321+H325+H329+H337+H341+H345+H349+H353+H357</f>
        <v>301396</v>
      </c>
      <c r="I317" s="857"/>
      <c r="J317" s="950"/>
      <c r="K317" s="950"/>
      <c r="L317" s="950"/>
    </row>
    <row r="318" spans="1:12" ht="26.25">
      <c r="A318" s="945"/>
      <c r="B318" s="967"/>
      <c r="C318" s="946"/>
      <c r="D318" s="705" t="s">
        <v>619</v>
      </c>
      <c r="E318" s="681">
        <f t="shared" si="23"/>
        <v>99653.7</v>
      </c>
      <c r="F318" s="681">
        <f t="shared" si="23"/>
        <v>99653.7</v>
      </c>
      <c r="G318" s="654">
        <v>0</v>
      </c>
      <c r="H318" s="681">
        <f>H322+H326+H330+H338+H342+H346+H350+H354+H358</f>
        <v>99653.7</v>
      </c>
      <c r="I318" s="857"/>
      <c r="J318" s="950"/>
      <c r="K318" s="950"/>
      <c r="L318" s="950"/>
    </row>
    <row r="319" spans="1:12" ht="15">
      <c r="A319" s="890">
        <v>78</v>
      </c>
      <c r="B319" s="961" t="s">
        <v>301</v>
      </c>
      <c r="C319" s="892" t="s">
        <v>346</v>
      </c>
      <c r="D319" s="701" t="s">
        <v>616</v>
      </c>
      <c r="E319" s="655">
        <f>E320+E321+E322</f>
        <v>0</v>
      </c>
      <c r="F319" s="655">
        <f>F320+F321+F322</f>
        <v>0</v>
      </c>
      <c r="G319" s="654">
        <v>0</v>
      </c>
      <c r="H319" s="655">
        <f>H320+H321+H322</f>
        <v>0</v>
      </c>
      <c r="I319" s="933"/>
      <c r="J319" s="934"/>
      <c r="K319" s="935"/>
      <c r="L319" s="934"/>
    </row>
    <row r="320" spans="1:12" ht="15">
      <c r="A320" s="891"/>
      <c r="B320" s="961"/>
      <c r="C320" s="892"/>
      <c r="D320" s="701" t="s">
        <v>617</v>
      </c>
      <c r="E320" s="656">
        <v>0</v>
      </c>
      <c r="F320" s="659"/>
      <c r="G320" s="657">
        <v>0</v>
      </c>
      <c r="H320" s="659"/>
      <c r="I320" s="933"/>
      <c r="J320" s="934"/>
      <c r="K320" s="935"/>
      <c r="L320" s="934"/>
    </row>
    <row r="321" spans="1:12" ht="26.25">
      <c r="A321" s="891"/>
      <c r="B321" s="961"/>
      <c r="C321" s="892"/>
      <c r="D321" s="701" t="s">
        <v>618</v>
      </c>
      <c r="E321" s="656">
        <v>0</v>
      </c>
      <c r="F321" s="659"/>
      <c r="G321" s="657">
        <v>0</v>
      </c>
      <c r="H321" s="659"/>
      <c r="I321" s="933"/>
      <c r="J321" s="934"/>
      <c r="K321" s="935"/>
      <c r="L321" s="934"/>
    </row>
    <row r="322" spans="1:12" ht="15">
      <c r="A322" s="891"/>
      <c r="B322" s="961"/>
      <c r="C322" s="892"/>
      <c r="D322" s="701" t="s">
        <v>619</v>
      </c>
      <c r="E322" s="656">
        <v>0</v>
      </c>
      <c r="F322" s="659"/>
      <c r="G322" s="657">
        <v>0</v>
      </c>
      <c r="H322" s="659"/>
      <c r="I322" s="933"/>
      <c r="J322" s="934"/>
      <c r="K322" s="935"/>
      <c r="L322" s="934"/>
    </row>
    <row r="323" spans="1:12" ht="15">
      <c r="A323" s="890">
        <v>79</v>
      </c>
      <c r="B323" s="961" t="s">
        <v>302</v>
      </c>
      <c r="C323" s="892" t="s">
        <v>347</v>
      </c>
      <c r="D323" s="701" t="s">
        <v>616</v>
      </c>
      <c r="E323" s="655">
        <f>E324+E325+E326</f>
        <v>217048.4</v>
      </c>
      <c r="F323" s="655">
        <f>F324+F325+F326</f>
        <v>459605</v>
      </c>
      <c r="G323" s="657">
        <f t="shared" si="22"/>
        <v>211.7523096231071</v>
      </c>
      <c r="H323" s="655">
        <f>H324+H325+H326</f>
        <v>459605</v>
      </c>
      <c r="I323" s="971" t="s">
        <v>654</v>
      </c>
      <c r="J323" s="964">
        <v>5860</v>
      </c>
      <c r="K323" s="963">
        <v>1864</v>
      </c>
      <c r="L323" s="963">
        <v>31.8</v>
      </c>
    </row>
    <row r="324" spans="1:12" ht="15">
      <c r="A324" s="891"/>
      <c r="B324" s="961"/>
      <c r="C324" s="892"/>
      <c r="D324" s="701" t="s">
        <v>617</v>
      </c>
      <c r="E324" s="659">
        <v>144332</v>
      </c>
      <c r="F324" s="659">
        <v>179096</v>
      </c>
      <c r="G324" s="657">
        <f t="shared" si="22"/>
        <v>124.08613474489371</v>
      </c>
      <c r="H324" s="659">
        <v>179096</v>
      </c>
      <c r="I324" s="972"/>
      <c r="J324" s="964"/>
      <c r="K324" s="963"/>
      <c r="L324" s="963"/>
    </row>
    <row r="325" spans="1:12" ht="26.25">
      <c r="A325" s="891"/>
      <c r="B325" s="961"/>
      <c r="C325" s="892"/>
      <c r="D325" s="701" t="s">
        <v>618</v>
      </c>
      <c r="E325" s="659">
        <v>7596.4</v>
      </c>
      <c r="F325" s="659">
        <v>215389</v>
      </c>
      <c r="G325" s="657">
        <f t="shared" si="22"/>
        <v>2835.4088778895266</v>
      </c>
      <c r="H325" s="659">
        <v>215389</v>
      </c>
      <c r="I325" s="972"/>
      <c r="J325" s="964"/>
      <c r="K325" s="963"/>
      <c r="L325" s="963"/>
    </row>
    <row r="326" spans="1:12" ht="27" customHeight="1">
      <c r="A326" s="891"/>
      <c r="B326" s="961"/>
      <c r="C326" s="892"/>
      <c r="D326" s="701" t="s">
        <v>619</v>
      </c>
      <c r="E326" s="659">
        <v>65120</v>
      </c>
      <c r="F326" s="659">
        <v>65120</v>
      </c>
      <c r="G326" s="657">
        <f t="shared" si="22"/>
        <v>100</v>
      </c>
      <c r="H326" s="659">
        <v>65120</v>
      </c>
      <c r="I326" s="973"/>
      <c r="J326" s="964"/>
      <c r="K326" s="963"/>
      <c r="L326" s="963"/>
    </row>
    <row r="327" spans="1:12" ht="15">
      <c r="A327" s="890">
        <v>80</v>
      </c>
      <c r="B327" s="961" t="s">
        <v>303</v>
      </c>
      <c r="C327" s="892" t="s">
        <v>348</v>
      </c>
      <c r="D327" s="701" t="s">
        <v>616</v>
      </c>
      <c r="E327" s="655">
        <f>E328+E329+E330</f>
        <v>70177.9</v>
      </c>
      <c r="F327" s="655">
        <f>F328+F329+F330</f>
        <v>70177</v>
      </c>
      <c r="G327" s="657">
        <f t="shared" si="22"/>
        <v>99.99871754498211</v>
      </c>
      <c r="H327" s="655">
        <f>H328+H329+H330</f>
        <v>70177</v>
      </c>
      <c r="I327" s="933"/>
      <c r="J327" s="934"/>
      <c r="K327" s="935"/>
      <c r="L327" s="934"/>
    </row>
    <row r="328" spans="1:12" ht="15">
      <c r="A328" s="891"/>
      <c r="B328" s="961"/>
      <c r="C328" s="892"/>
      <c r="D328" s="701" t="s">
        <v>617</v>
      </c>
      <c r="E328" s="659">
        <v>60000</v>
      </c>
      <c r="F328" s="659">
        <f>F332</f>
        <v>28673</v>
      </c>
      <c r="G328" s="657">
        <f t="shared" si="22"/>
        <v>47.788333333333334</v>
      </c>
      <c r="H328" s="659">
        <f>H332</f>
        <v>28673</v>
      </c>
      <c r="I328" s="933"/>
      <c r="J328" s="934"/>
      <c r="K328" s="935"/>
      <c r="L328" s="934"/>
    </row>
    <row r="329" spans="1:12" ht="26.25">
      <c r="A329" s="891"/>
      <c r="B329" s="961"/>
      <c r="C329" s="892"/>
      <c r="D329" s="701" t="s">
        <v>618</v>
      </c>
      <c r="E329" s="659">
        <v>3157.9</v>
      </c>
      <c r="F329" s="659">
        <v>34484</v>
      </c>
      <c r="G329" s="657">
        <f t="shared" si="22"/>
        <v>1091.9915133474778</v>
      </c>
      <c r="H329" s="659">
        <f>H333</f>
        <v>34484</v>
      </c>
      <c r="I329" s="933"/>
      <c r="J329" s="934"/>
      <c r="K329" s="935"/>
      <c r="L329" s="934"/>
    </row>
    <row r="330" spans="1:12" ht="15">
      <c r="A330" s="891"/>
      <c r="B330" s="961"/>
      <c r="C330" s="892"/>
      <c r="D330" s="701" t="s">
        <v>619</v>
      </c>
      <c r="E330" s="659">
        <f>E334</f>
        <v>7020</v>
      </c>
      <c r="F330" s="659">
        <f>F334</f>
        <v>7020</v>
      </c>
      <c r="G330" s="657">
        <f t="shared" si="22"/>
        <v>100</v>
      </c>
      <c r="H330" s="659">
        <f>H334</f>
        <v>7020</v>
      </c>
      <c r="I330" s="933"/>
      <c r="J330" s="934"/>
      <c r="K330" s="935"/>
      <c r="L330" s="934"/>
    </row>
    <row r="331" spans="1:12" ht="15">
      <c r="A331" s="890">
        <v>81</v>
      </c>
      <c r="B331" s="961"/>
      <c r="C331" s="892" t="s">
        <v>349</v>
      </c>
      <c r="D331" s="701" t="s">
        <v>616</v>
      </c>
      <c r="E331" s="655">
        <f>E332+E333+E334</f>
        <v>70177.9</v>
      </c>
      <c r="F331" s="655">
        <f>F332+F333+F334</f>
        <v>70177</v>
      </c>
      <c r="G331" s="657">
        <f t="shared" si="22"/>
        <v>99.99871754498211</v>
      </c>
      <c r="H331" s="655">
        <f>H332+H333+H334</f>
        <v>70177</v>
      </c>
      <c r="I331" s="871" t="s">
        <v>655</v>
      </c>
      <c r="J331" s="964">
        <v>4000</v>
      </c>
      <c r="K331" s="963">
        <v>2048</v>
      </c>
      <c r="L331" s="963">
        <v>51.2</v>
      </c>
    </row>
    <row r="332" spans="1:12" ht="15">
      <c r="A332" s="891"/>
      <c r="B332" s="961"/>
      <c r="C332" s="892"/>
      <c r="D332" s="701" t="s">
        <v>617</v>
      </c>
      <c r="E332" s="659">
        <v>60000</v>
      </c>
      <c r="F332" s="659">
        <v>28673</v>
      </c>
      <c r="G332" s="657">
        <f t="shared" si="22"/>
        <v>47.788333333333334</v>
      </c>
      <c r="H332" s="659">
        <v>28673</v>
      </c>
      <c r="I332" s="872"/>
      <c r="J332" s="964"/>
      <c r="K332" s="963"/>
      <c r="L332" s="963"/>
    </row>
    <row r="333" spans="1:12" ht="26.25">
      <c r="A333" s="891"/>
      <c r="B333" s="961"/>
      <c r="C333" s="892"/>
      <c r="D333" s="701" t="s">
        <v>618</v>
      </c>
      <c r="E333" s="659">
        <v>3157.9</v>
      </c>
      <c r="F333" s="659">
        <v>34484</v>
      </c>
      <c r="G333" s="657">
        <f t="shared" si="22"/>
        <v>1091.9915133474778</v>
      </c>
      <c r="H333" s="659">
        <v>34484</v>
      </c>
      <c r="I333" s="872"/>
      <c r="J333" s="964"/>
      <c r="K333" s="963"/>
      <c r="L333" s="963"/>
    </row>
    <row r="334" spans="1:12" ht="15">
      <c r="A334" s="891"/>
      <c r="B334" s="961"/>
      <c r="C334" s="892"/>
      <c r="D334" s="701" t="s">
        <v>619</v>
      </c>
      <c r="E334" s="659">
        <v>7020</v>
      </c>
      <c r="F334" s="659">
        <v>7020</v>
      </c>
      <c r="G334" s="657">
        <f t="shared" si="22"/>
        <v>100</v>
      </c>
      <c r="H334" s="659">
        <v>7020</v>
      </c>
      <c r="I334" s="873"/>
      <c r="J334" s="964"/>
      <c r="K334" s="963"/>
      <c r="L334" s="963"/>
    </row>
    <row r="335" spans="1:12" ht="15">
      <c r="A335" s="890">
        <v>82</v>
      </c>
      <c r="B335" s="961" t="s">
        <v>304</v>
      </c>
      <c r="C335" s="892" t="s">
        <v>350</v>
      </c>
      <c r="D335" s="701" t="s">
        <v>616</v>
      </c>
      <c r="E335" s="655">
        <f>E336+E337+E338</f>
        <v>55027.4</v>
      </c>
      <c r="F335" s="655">
        <f>F336+F337+F338</f>
        <v>77513.7</v>
      </c>
      <c r="G335" s="657">
        <f t="shared" si="22"/>
        <v>140.86382420394204</v>
      </c>
      <c r="H335" s="655">
        <f>H336+H337+H338</f>
        <v>77513.7</v>
      </c>
      <c r="I335" s="871" t="s">
        <v>656</v>
      </c>
      <c r="J335" s="964">
        <v>3000</v>
      </c>
      <c r="K335" s="963">
        <v>3419</v>
      </c>
      <c r="L335" s="963">
        <v>114</v>
      </c>
    </row>
    <row r="336" spans="1:12" ht="15">
      <c r="A336" s="891"/>
      <c r="B336" s="961"/>
      <c r="C336" s="892"/>
      <c r="D336" s="701" t="s">
        <v>617</v>
      </c>
      <c r="E336" s="659">
        <v>26138</v>
      </c>
      <c r="F336" s="659">
        <v>22700</v>
      </c>
      <c r="G336" s="657">
        <f t="shared" si="22"/>
        <v>86.8467365521463</v>
      </c>
      <c r="H336" s="659">
        <v>22700</v>
      </c>
      <c r="I336" s="872"/>
      <c r="J336" s="964"/>
      <c r="K336" s="963"/>
      <c r="L336" s="963"/>
    </row>
    <row r="337" spans="1:12" ht="26.25">
      <c r="A337" s="891"/>
      <c r="B337" s="961"/>
      <c r="C337" s="892"/>
      <c r="D337" s="701" t="s">
        <v>618</v>
      </c>
      <c r="E337" s="659">
        <v>1375.7</v>
      </c>
      <c r="F337" s="659">
        <v>27300</v>
      </c>
      <c r="G337" s="657">
        <f t="shared" si="22"/>
        <v>1984.4442829105183</v>
      </c>
      <c r="H337" s="659">
        <v>27300</v>
      </c>
      <c r="I337" s="872"/>
      <c r="J337" s="964"/>
      <c r="K337" s="963"/>
      <c r="L337" s="963"/>
    </row>
    <row r="338" spans="1:12" ht="15">
      <c r="A338" s="891"/>
      <c r="B338" s="961"/>
      <c r="C338" s="892"/>
      <c r="D338" s="701" t="s">
        <v>619</v>
      </c>
      <c r="E338" s="656">
        <v>27513.7</v>
      </c>
      <c r="F338" s="656">
        <v>27513.7</v>
      </c>
      <c r="G338" s="657">
        <f t="shared" si="22"/>
        <v>100</v>
      </c>
      <c r="H338" s="656">
        <v>27513.7</v>
      </c>
      <c r="I338" s="873"/>
      <c r="J338" s="964"/>
      <c r="K338" s="963"/>
      <c r="L338" s="963"/>
    </row>
    <row r="339" spans="1:12" ht="15">
      <c r="A339" s="890">
        <v>83</v>
      </c>
      <c r="B339" s="961" t="s">
        <v>310</v>
      </c>
      <c r="C339" s="890" t="s">
        <v>351</v>
      </c>
      <c r="D339" s="26" t="s">
        <v>616</v>
      </c>
      <c r="E339" s="568">
        <f>E340+E341+E342</f>
        <v>0</v>
      </c>
      <c r="F339" s="568">
        <f>F340+F341+F342</f>
        <v>0</v>
      </c>
      <c r="G339" s="114">
        <v>0</v>
      </c>
      <c r="H339" s="568">
        <f>H340+H341+H342</f>
        <v>0</v>
      </c>
      <c r="I339" s="933"/>
      <c r="J339" s="934"/>
      <c r="K339" s="935"/>
      <c r="L339" s="934"/>
    </row>
    <row r="340" spans="1:12" ht="15">
      <c r="A340" s="891"/>
      <c r="B340" s="961"/>
      <c r="C340" s="890"/>
      <c r="D340" s="26" t="s">
        <v>617</v>
      </c>
      <c r="E340" s="569">
        <v>0</v>
      </c>
      <c r="F340" s="570"/>
      <c r="G340" s="114">
        <v>0</v>
      </c>
      <c r="H340" s="570"/>
      <c r="I340" s="933"/>
      <c r="J340" s="934"/>
      <c r="K340" s="935"/>
      <c r="L340" s="934"/>
    </row>
    <row r="341" spans="1:12" ht="26.25">
      <c r="A341" s="891"/>
      <c r="B341" s="961"/>
      <c r="C341" s="890"/>
      <c r="D341" s="26" t="s">
        <v>618</v>
      </c>
      <c r="E341" s="569">
        <v>0</v>
      </c>
      <c r="F341" s="570"/>
      <c r="G341" s="114">
        <v>0</v>
      </c>
      <c r="H341" s="570"/>
      <c r="I341" s="933"/>
      <c r="J341" s="934"/>
      <c r="K341" s="935"/>
      <c r="L341" s="934"/>
    </row>
    <row r="342" spans="1:12" ht="15">
      <c r="A342" s="891"/>
      <c r="B342" s="961"/>
      <c r="C342" s="890"/>
      <c r="D342" s="26" t="s">
        <v>619</v>
      </c>
      <c r="E342" s="569">
        <v>0</v>
      </c>
      <c r="F342" s="570"/>
      <c r="G342" s="114">
        <v>0</v>
      </c>
      <c r="H342" s="570"/>
      <c r="I342" s="933"/>
      <c r="J342" s="934"/>
      <c r="K342" s="935"/>
      <c r="L342" s="934"/>
    </row>
    <row r="343" spans="1:12" ht="15">
      <c r="A343" s="890">
        <v>84</v>
      </c>
      <c r="B343" s="961" t="s">
        <v>352</v>
      </c>
      <c r="C343" s="890" t="s">
        <v>353</v>
      </c>
      <c r="D343" s="26" t="s">
        <v>616</v>
      </c>
      <c r="E343" s="568">
        <f>E344+E345+E346</f>
        <v>0</v>
      </c>
      <c r="F343" s="568">
        <f>F344+F345+F346</f>
        <v>0</v>
      </c>
      <c r="G343" s="114">
        <v>0</v>
      </c>
      <c r="H343" s="568">
        <f>H344+H345+H346</f>
        <v>0</v>
      </c>
      <c r="I343" s="933"/>
      <c r="J343" s="934"/>
      <c r="K343" s="935"/>
      <c r="L343" s="934"/>
    </row>
    <row r="344" spans="1:12" ht="15">
      <c r="A344" s="891"/>
      <c r="B344" s="961"/>
      <c r="C344" s="890"/>
      <c r="D344" s="26" t="s">
        <v>617</v>
      </c>
      <c r="E344" s="569">
        <v>0</v>
      </c>
      <c r="F344" s="569"/>
      <c r="G344" s="114">
        <v>0</v>
      </c>
      <c r="H344" s="569"/>
      <c r="I344" s="933"/>
      <c r="J344" s="934"/>
      <c r="K344" s="935"/>
      <c r="L344" s="934"/>
    </row>
    <row r="345" spans="1:12" ht="26.25">
      <c r="A345" s="891"/>
      <c r="B345" s="961"/>
      <c r="C345" s="890"/>
      <c r="D345" s="26" t="s">
        <v>618</v>
      </c>
      <c r="E345" s="569">
        <v>0</v>
      </c>
      <c r="F345" s="569"/>
      <c r="G345" s="114">
        <v>0</v>
      </c>
      <c r="H345" s="569"/>
      <c r="I345" s="933"/>
      <c r="J345" s="934"/>
      <c r="K345" s="935"/>
      <c r="L345" s="934"/>
    </row>
    <row r="346" spans="1:12" ht="15">
      <c r="A346" s="891"/>
      <c r="B346" s="961"/>
      <c r="C346" s="890"/>
      <c r="D346" s="26" t="s">
        <v>619</v>
      </c>
      <c r="E346" s="569">
        <v>0</v>
      </c>
      <c r="F346" s="569"/>
      <c r="G346" s="114">
        <v>0</v>
      </c>
      <c r="H346" s="569">
        <v>0</v>
      </c>
      <c r="I346" s="933"/>
      <c r="J346" s="934"/>
      <c r="K346" s="935"/>
      <c r="L346" s="934"/>
    </row>
    <row r="347" spans="1:12" ht="15">
      <c r="A347" s="890">
        <v>85</v>
      </c>
      <c r="B347" s="961" t="s">
        <v>354</v>
      </c>
      <c r="C347" s="892" t="s">
        <v>355</v>
      </c>
      <c r="D347" s="701" t="s">
        <v>616</v>
      </c>
      <c r="E347" s="655">
        <f>E348+E349+E350</f>
        <v>0</v>
      </c>
      <c r="F347" s="655">
        <f>F348+F349+F350</f>
        <v>34956</v>
      </c>
      <c r="G347" s="657" t="e">
        <f t="shared" si="22"/>
        <v>#DIV/0!</v>
      </c>
      <c r="H347" s="655">
        <f>H348+H349+H350</f>
        <v>24223</v>
      </c>
      <c r="I347" s="933"/>
      <c r="J347" s="934"/>
      <c r="K347" s="935"/>
      <c r="L347" s="934"/>
    </row>
    <row r="348" spans="1:12" ht="15">
      <c r="A348" s="891"/>
      <c r="B348" s="961"/>
      <c r="C348" s="892"/>
      <c r="D348" s="701" t="s">
        <v>617</v>
      </c>
      <c r="E348" s="656">
        <v>0</v>
      </c>
      <c r="F348" s="656">
        <v>0</v>
      </c>
      <c r="G348" s="657">
        <v>0</v>
      </c>
      <c r="H348" s="656">
        <v>0</v>
      </c>
      <c r="I348" s="933"/>
      <c r="J348" s="934"/>
      <c r="K348" s="935"/>
      <c r="L348" s="934"/>
    </row>
    <row r="349" spans="1:12" ht="26.25">
      <c r="A349" s="891"/>
      <c r="B349" s="961"/>
      <c r="C349" s="892"/>
      <c r="D349" s="701" t="s">
        <v>618</v>
      </c>
      <c r="E349" s="656">
        <v>0</v>
      </c>
      <c r="F349" s="656">
        <v>34956</v>
      </c>
      <c r="G349" s="657">
        <v>0</v>
      </c>
      <c r="H349" s="656">
        <v>24223</v>
      </c>
      <c r="I349" s="933"/>
      <c r="J349" s="934"/>
      <c r="K349" s="935"/>
      <c r="L349" s="934"/>
    </row>
    <row r="350" spans="1:12" ht="15">
      <c r="A350" s="891"/>
      <c r="B350" s="961"/>
      <c r="C350" s="892"/>
      <c r="D350" s="701" t="s">
        <v>619</v>
      </c>
      <c r="E350" s="656">
        <v>0</v>
      </c>
      <c r="F350" s="656">
        <v>0</v>
      </c>
      <c r="G350" s="657" t="e">
        <f t="shared" si="22"/>
        <v>#DIV/0!</v>
      </c>
      <c r="H350" s="656">
        <v>0</v>
      </c>
      <c r="I350" s="933"/>
      <c r="J350" s="934"/>
      <c r="K350" s="935"/>
      <c r="L350" s="934"/>
    </row>
    <row r="351" spans="1:12" ht="15">
      <c r="A351" s="890">
        <v>86</v>
      </c>
      <c r="B351" s="961" t="s">
        <v>356</v>
      </c>
      <c r="C351" s="892" t="s">
        <v>357</v>
      </c>
      <c r="D351" s="701" t="s">
        <v>616</v>
      </c>
      <c r="E351" s="655">
        <f>E352+E353+E354</f>
        <v>0</v>
      </c>
      <c r="F351" s="655">
        <f>F352+F353+F354</f>
        <v>0</v>
      </c>
      <c r="G351" s="657">
        <v>0</v>
      </c>
      <c r="H351" s="655">
        <f>H352+H353+H354</f>
        <v>0</v>
      </c>
      <c r="I351" s="933"/>
      <c r="J351" s="934"/>
      <c r="K351" s="935"/>
      <c r="L351" s="934"/>
    </row>
    <row r="352" spans="1:12" ht="15">
      <c r="A352" s="891"/>
      <c r="B352" s="961"/>
      <c r="C352" s="892"/>
      <c r="D352" s="701" t="s">
        <v>617</v>
      </c>
      <c r="E352" s="656">
        <v>0</v>
      </c>
      <c r="F352" s="682"/>
      <c r="G352" s="657">
        <v>0</v>
      </c>
      <c r="H352" s="682"/>
      <c r="I352" s="933"/>
      <c r="J352" s="934"/>
      <c r="K352" s="935"/>
      <c r="L352" s="934"/>
    </row>
    <row r="353" spans="1:12" ht="26.25">
      <c r="A353" s="891"/>
      <c r="B353" s="961"/>
      <c r="C353" s="892"/>
      <c r="D353" s="701" t="s">
        <v>618</v>
      </c>
      <c r="E353" s="656">
        <v>0</v>
      </c>
      <c r="F353" s="682"/>
      <c r="G353" s="657">
        <v>0</v>
      </c>
      <c r="H353" s="682"/>
      <c r="I353" s="933"/>
      <c r="J353" s="934"/>
      <c r="K353" s="935"/>
      <c r="L353" s="934"/>
    </row>
    <row r="354" spans="1:12" ht="15">
      <c r="A354" s="891"/>
      <c r="B354" s="961"/>
      <c r="C354" s="892"/>
      <c r="D354" s="701" t="s">
        <v>619</v>
      </c>
      <c r="E354" s="656">
        <v>0</v>
      </c>
      <c r="F354" s="682"/>
      <c r="G354" s="657">
        <v>0</v>
      </c>
      <c r="H354" s="682"/>
      <c r="I354" s="933"/>
      <c r="J354" s="934"/>
      <c r="K354" s="935"/>
      <c r="L354" s="934"/>
    </row>
    <row r="355" spans="1:12" s="58" customFormat="1" ht="15">
      <c r="A355" s="858">
        <v>87</v>
      </c>
      <c r="B355" s="941" t="s">
        <v>657</v>
      </c>
      <c r="C355" s="860" t="s">
        <v>583</v>
      </c>
      <c r="D355" s="703" t="s">
        <v>616</v>
      </c>
      <c r="E355" s="655">
        <f>E356+E357+E358</f>
        <v>0</v>
      </c>
      <c r="F355" s="655">
        <f>F356+F357+F358</f>
        <v>0</v>
      </c>
      <c r="G355" s="657">
        <v>0</v>
      </c>
      <c r="H355" s="655">
        <f>H356+H357+H358</f>
        <v>0</v>
      </c>
      <c r="I355" s="974"/>
      <c r="J355" s="977"/>
      <c r="K355" s="978"/>
      <c r="L355" s="977"/>
    </row>
    <row r="356" spans="1:12" s="58" customFormat="1" ht="15">
      <c r="A356" s="859"/>
      <c r="B356" s="941"/>
      <c r="C356" s="860"/>
      <c r="D356" s="703" t="s">
        <v>617</v>
      </c>
      <c r="E356" s="656">
        <v>0</v>
      </c>
      <c r="F356" s="680"/>
      <c r="G356" s="657">
        <v>0</v>
      </c>
      <c r="H356" s="680"/>
      <c r="I356" s="975"/>
      <c r="J356" s="977"/>
      <c r="K356" s="978"/>
      <c r="L356" s="977"/>
    </row>
    <row r="357" spans="1:12" s="58" customFormat="1" ht="26.25">
      <c r="A357" s="859"/>
      <c r="B357" s="941"/>
      <c r="C357" s="860"/>
      <c r="D357" s="703" t="s">
        <v>618</v>
      </c>
      <c r="E357" s="656">
        <v>0</v>
      </c>
      <c r="F357" s="680"/>
      <c r="G357" s="657">
        <v>0</v>
      </c>
      <c r="H357" s="680"/>
      <c r="I357" s="975"/>
      <c r="J357" s="977"/>
      <c r="K357" s="978"/>
      <c r="L357" s="977"/>
    </row>
    <row r="358" spans="1:12" s="58" customFormat="1" ht="15">
      <c r="A358" s="859"/>
      <c r="B358" s="941"/>
      <c r="C358" s="860"/>
      <c r="D358" s="703" t="s">
        <v>619</v>
      </c>
      <c r="E358" s="656">
        <v>0</v>
      </c>
      <c r="F358" s="680"/>
      <c r="G358" s="657">
        <v>0</v>
      </c>
      <c r="H358" s="680"/>
      <c r="I358" s="976"/>
      <c r="J358" s="977"/>
      <c r="K358" s="978"/>
      <c r="L358" s="977"/>
    </row>
    <row r="359" spans="1:12" ht="15">
      <c r="A359" s="855">
        <v>88</v>
      </c>
      <c r="B359" s="967" t="s">
        <v>538</v>
      </c>
      <c r="C359" s="946" t="s">
        <v>360</v>
      </c>
      <c r="D359" s="705" t="s">
        <v>0</v>
      </c>
      <c r="E359" s="651">
        <f>E360+E361+E362</f>
        <v>1245.08</v>
      </c>
      <c r="F359" s="651">
        <f>F360+F361+F362</f>
        <v>1245.0839999999998</v>
      </c>
      <c r="G359" s="652">
        <f t="shared" si="22"/>
        <v>100.00032126449705</v>
      </c>
      <c r="H359" s="651">
        <f>H360+H361+H362</f>
        <v>1245.0839999999998</v>
      </c>
      <c r="I359" s="857"/>
      <c r="J359" s="950"/>
      <c r="K359" s="950"/>
      <c r="L359" s="950"/>
    </row>
    <row r="360" spans="1:12" ht="15">
      <c r="A360" s="945"/>
      <c r="B360" s="967"/>
      <c r="C360" s="946"/>
      <c r="D360" s="705" t="s">
        <v>617</v>
      </c>
      <c r="E360" s="673">
        <f aca="true" t="shared" si="24" ref="E360:F362">E364+E376</f>
        <v>697</v>
      </c>
      <c r="F360" s="673">
        <f t="shared" si="24"/>
        <v>697</v>
      </c>
      <c r="G360" s="654">
        <f t="shared" si="22"/>
        <v>100</v>
      </c>
      <c r="H360" s="673">
        <f>H364+H376</f>
        <v>697</v>
      </c>
      <c r="I360" s="857"/>
      <c r="J360" s="950"/>
      <c r="K360" s="950"/>
      <c r="L360" s="950"/>
    </row>
    <row r="361" spans="1:12" ht="26.25">
      <c r="A361" s="945"/>
      <c r="B361" s="967"/>
      <c r="C361" s="946"/>
      <c r="D361" s="705" t="s">
        <v>618</v>
      </c>
      <c r="E361" s="673">
        <f t="shared" si="24"/>
        <v>36.68</v>
      </c>
      <c r="F361" s="673">
        <f t="shared" si="24"/>
        <v>36.684</v>
      </c>
      <c r="G361" s="654">
        <f t="shared" si="22"/>
        <v>100.01090512540894</v>
      </c>
      <c r="H361" s="673">
        <f>H365+H377</f>
        <v>36.684</v>
      </c>
      <c r="I361" s="857"/>
      <c r="J361" s="950"/>
      <c r="K361" s="950"/>
      <c r="L361" s="950"/>
    </row>
    <row r="362" spans="1:12" ht="26.25">
      <c r="A362" s="945"/>
      <c r="B362" s="967"/>
      <c r="C362" s="946"/>
      <c r="D362" s="705" t="s">
        <v>619</v>
      </c>
      <c r="E362" s="673">
        <f t="shared" si="24"/>
        <v>511.4</v>
      </c>
      <c r="F362" s="673">
        <f t="shared" si="24"/>
        <v>511.4</v>
      </c>
      <c r="G362" s="654">
        <f t="shared" si="22"/>
        <v>100</v>
      </c>
      <c r="H362" s="673">
        <f>H366+H378</f>
        <v>511.4</v>
      </c>
      <c r="I362" s="857"/>
      <c r="J362" s="950"/>
      <c r="K362" s="950"/>
      <c r="L362" s="950"/>
    </row>
    <row r="363" spans="1:12" ht="15">
      <c r="A363" s="890">
        <v>89</v>
      </c>
      <c r="B363" s="890" t="s">
        <v>337</v>
      </c>
      <c r="C363" s="892" t="s">
        <v>361</v>
      </c>
      <c r="D363" s="701" t="s">
        <v>616</v>
      </c>
      <c r="E363" s="655">
        <f>E364+E365+E366</f>
        <v>1245.08</v>
      </c>
      <c r="F363" s="655">
        <f>F364+F365+F366</f>
        <v>1245.0839999999998</v>
      </c>
      <c r="G363" s="654">
        <f t="shared" si="22"/>
        <v>100.00032126449705</v>
      </c>
      <c r="H363" s="655">
        <f>H364+H365+H366</f>
        <v>1245.0839999999998</v>
      </c>
      <c r="I363" s="933"/>
      <c r="J363" s="934"/>
      <c r="K363" s="935"/>
      <c r="L363" s="934"/>
    </row>
    <row r="364" spans="1:12" ht="15">
      <c r="A364" s="891"/>
      <c r="B364" s="890"/>
      <c r="C364" s="892"/>
      <c r="D364" s="701" t="s">
        <v>617</v>
      </c>
      <c r="E364" s="659">
        <f aca="true" t="shared" si="25" ref="E364:F366">E368+E372</f>
        <v>697</v>
      </c>
      <c r="F364" s="659">
        <f t="shared" si="25"/>
        <v>697</v>
      </c>
      <c r="G364" s="657">
        <f t="shared" si="22"/>
        <v>100</v>
      </c>
      <c r="H364" s="659">
        <f>H368+H372</f>
        <v>697</v>
      </c>
      <c r="I364" s="933"/>
      <c r="J364" s="934"/>
      <c r="K364" s="935"/>
      <c r="L364" s="934"/>
    </row>
    <row r="365" spans="1:12" ht="26.25">
      <c r="A365" s="891"/>
      <c r="B365" s="890"/>
      <c r="C365" s="892"/>
      <c r="D365" s="701" t="s">
        <v>618</v>
      </c>
      <c r="E365" s="659">
        <f t="shared" si="25"/>
        <v>36.68</v>
      </c>
      <c r="F365" s="659">
        <f t="shared" si="25"/>
        <v>36.684</v>
      </c>
      <c r="G365" s="657">
        <f t="shared" si="22"/>
        <v>100.01090512540894</v>
      </c>
      <c r="H365" s="659">
        <f>H369+H373</f>
        <v>36.684</v>
      </c>
      <c r="I365" s="933"/>
      <c r="J365" s="934"/>
      <c r="K365" s="935"/>
      <c r="L365" s="934"/>
    </row>
    <row r="366" spans="1:12" ht="15">
      <c r="A366" s="891"/>
      <c r="B366" s="890"/>
      <c r="C366" s="892"/>
      <c r="D366" s="701" t="s">
        <v>619</v>
      </c>
      <c r="E366" s="659">
        <f t="shared" si="25"/>
        <v>511.4</v>
      </c>
      <c r="F366" s="659">
        <f t="shared" si="25"/>
        <v>511.4</v>
      </c>
      <c r="G366" s="657">
        <f t="shared" si="22"/>
        <v>100</v>
      </c>
      <c r="H366" s="659">
        <f>H370+H374</f>
        <v>511.4</v>
      </c>
      <c r="I366" s="933"/>
      <c r="J366" s="934"/>
      <c r="K366" s="935"/>
      <c r="L366" s="934"/>
    </row>
    <row r="367" spans="1:12" ht="15">
      <c r="A367" s="890">
        <v>90</v>
      </c>
      <c r="B367" s="890"/>
      <c r="C367" s="892" t="s">
        <v>362</v>
      </c>
      <c r="D367" s="701" t="s">
        <v>616</v>
      </c>
      <c r="E367" s="655">
        <f>E368+E369+E370</f>
        <v>0</v>
      </c>
      <c r="F367" s="655">
        <f>F368+F369+F370</f>
        <v>0</v>
      </c>
      <c r="G367" s="657">
        <v>0</v>
      </c>
      <c r="H367" s="655">
        <f>H368+H369+H370</f>
        <v>0</v>
      </c>
      <c r="I367" s="891"/>
      <c r="J367" s="934"/>
      <c r="K367" s="935"/>
      <c r="L367" s="934"/>
    </row>
    <row r="368" spans="1:12" ht="15">
      <c r="A368" s="891"/>
      <c r="B368" s="891"/>
      <c r="C368" s="892"/>
      <c r="D368" s="701" t="s">
        <v>617</v>
      </c>
      <c r="E368" s="656">
        <v>0</v>
      </c>
      <c r="F368" s="682"/>
      <c r="G368" s="657">
        <v>0</v>
      </c>
      <c r="H368" s="682"/>
      <c r="I368" s="891"/>
      <c r="J368" s="934"/>
      <c r="K368" s="935"/>
      <c r="L368" s="934"/>
    </row>
    <row r="369" spans="1:12" ht="26.25">
      <c r="A369" s="891"/>
      <c r="B369" s="891"/>
      <c r="C369" s="892"/>
      <c r="D369" s="701" t="s">
        <v>618</v>
      </c>
      <c r="E369" s="656">
        <v>0</v>
      </c>
      <c r="F369" s="682"/>
      <c r="G369" s="657">
        <v>0</v>
      </c>
      <c r="H369" s="682"/>
      <c r="I369" s="891"/>
      <c r="J369" s="934"/>
      <c r="K369" s="935"/>
      <c r="L369" s="934"/>
    </row>
    <row r="370" spans="1:12" ht="15">
      <c r="A370" s="891"/>
      <c r="B370" s="891"/>
      <c r="C370" s="892"/>
      <c r="D370" s="701" t="s">
        <v>619</v>
      </c>
      <c r="E370" s="656">
        <v>0</v>
      </c>
      <c r="F370" s="682"/>
      <c r="G370" s="657">
        <v>0</v>
      </c>
      <c r="H370" s="682"/>
      <c r="I370" s="891"/>
      <c r="J370" s="934"/>
      <c r="K370" s="935"/>
      <c r="L370" s="934"/>
    </row>
    <row r="371" spans="1:12" ht="15">
      <c r="A371" s="890">
        <v>91</v>
      </c>
      <c r="B371" s="890"/>
      <c r="C371" s="868" t="s">
        <v>380</v>
      </c>
      <c r="D371" s="701" t="s">
        <v>616</v>
      </c>
      <c r="E371" s="655">
        <f>E372+E373+E374</f>
        <v>1245.08</v>
      </c>
      <c r="F371" s="655">
        <f>F372+F373+F374</f>
        <v>1245.0839999999998</v>
      </c>
      <c r="G371" s="657">
        <f t="shared" si="22"/>
        <v>100.00032126449705</v>
      </c>
      <c r="H371" s="655">
        <f>H372+H373+H374</f>
        <v>1245.0839999999998</v>
      </c>
      <c r="I371" s="891" t="s">
        <v>658</v>
      </c>
      <c r="J371" s="964">
        <v>14707.9</v>
      </c>
      <c r="K371" s="963">
        <v>14707.9</v>
      </c>
      <c r="L371" s="935">
        <v>100</v>
      </c>
    </row>
    <row r="372" spans="1:12" ht="15">
      <c r="A372" s="891"/>
      <c r="B372" s="891"/>
      <c r="C372" s="869"/>
      <c r="D372" s="701" t="s">
        <v>617</v>
      </c>
      <c r="E372" s="659">
        <v>697</v>
      </c>
      <c r="F372" s="656">
        <v>697</v>
      </c>
      <c r="G372" s="657">
        <f t="shared" si="22"/>
        <v>100</v>
      </c>
      <c r="H372" s="656">
        <v>697</v>
      </c>
      <c r="I372" s="891"/>
      <c r="J372" s="964"/>
      <c r="K372" s="963"/>
      <c r="L372" s="935"/>
    </row>
    <row r="373" spans="1:12" ht="26.25">
      <c r="A373" s="891"/>
      <c r="B373" s="891"/>
      <c r="C373" s="869"/>
      <c r="D373" s="701" t="s">
        <v>618</v>
      </c>
      <c r="E373" s="659">
        <v>36.68</v>
      </c>
      <c r="F373" s="656">
        <v>36.684</v>
      </c>
      <c r="G373" s="657">
        <f t="shared" si="22"/>
        <v>100.01090512540894</v>
      </c>
      <c r="H373" s="656">
        <v>36.684</v>
      </c>
      <c r="I373" s="891"/>
      <c r="J373" s="964"/>
      <c r="K373" s="963"/>
      <c r="L373" s="935"/>
    </row>
    <row r="374" spans="1:12" ht="15">
      <c r="A374" s="891"/>
      <c r="B374" s="891"/>
      <c r="C374" s="870"/>
      <c r="D374" s="701" t="s">
        <v>619</v>
      </c>
      <c r="E374" s="659">
        <v>511.4</v>
      </c>
      <c r="F374" s="659">
        <v>511.4</v>
      </c>
      <c r="G374" s="657">
        <f t="shared" si="22"/>
        <v>100</v>
      </c>
      <c r="H374" s="659">
        <v>511.4</v>
      </c>
      <c r="I374" s="891"/>
      <c r="J374" s="964"/>
      <c r="K374" s="963"/>
      <c r="L374" s="935"/>
    </row>
    <row r="375" spans="1:12" ht="15">
      <c r="A375" s="890">
        <v>92</v>
      </c>
      <c r="B375" s="890" t="s">
        <v>339</v>
      </c>
      <c r="C375" s="892" t="s">
        <v>363</v>
      </c>
      <c r="D375" s="701" t="s">
        <v>616</v>
      </c>
      <c r="E375" s="655">
        <f>E376+E377+E378</f>
        <v>0</v>
      </c>
      <c r="F375" s="655">
        <f>F376+F377+F378</f>
        <v>0</v>
      </c>
      <c r="G375" s="657">
        <v>0</v>
      </c>
      <c r="H375" s="655">
        <f>H376+H377+H378</f>
        <v>0</v>
      </c>
      <c r="I375" s="933"/>
      <c r="J375" s="934"/>
      <c r="K375" s="935"/>
      <c r="L375" s="934"/>
    </row>
    <row r="376" spans="1:12" ht="15">
      <c r="A376" s="891"/>
      <c r="B376" s="890"/>
      <c r="C376" s="892"/>
      <c r="D376" s="701" t="s">
        <v>617</v>
      </c>
      <c r="E376" s="656">
        <f aca="true" t="shared" si="26" ref="E376:F378">E380+E404+E408</f>
        <v>0</v>
      </c>
      <c r="F376" s="656">
        <f t="shared" si="26"/>
        <v>0</v>
      </c>
      <c r="G376" s="657">
        <v>0</v>
      </c>
      <c r="H376" s="656">
        <f>H380+H404+H408</f>
        <v>0</v>
      </c>
      <c r="I376" s="933"/>
      <c r="J376" s="934"/>
      <c r="K376" s="935"/>
      <c r="L376" s="934"/>
    </row>
    <row r="377" spans="1:12" ht="26.25">
      <c r="A377" s="891"/>
      <c r="B377" s="890"/>
      <c r="C377" s="892"/>
      <c r="D377" s="701" t="s">
        <v>618</v>
      </c>
      <c r="E377" s="656">
        <f t="shared" si="26"/>
        <v>0</v>
      </c>
      <c r="F377" s="656">
        <f t="shared" si="26"/>
        <v>0</v>
      </c>
      <c r="G377" s="657">
        <v>0</v>
      </c>
      <c r="H377" s="656">
        <f>H381+H405+H409</f>
        <v>0</v>
      </c>
      <c r="I377" s="933"/>
      <c r="J377" s="934"/>
      <c r="K377" s="935"/>
      <c r="L377" s="934"/>
    </row>
    <row r="378" spans="1:12" ht="15">
      <c r="A378" s="891"/>
      <c r="B378" s="890"/>
      <c r="C378" s="892"/>
      <c r="D378" s="701" t="s">
        <v>619</v>
      </c>
      <c r="E378" s="656">
        <f t="shared" si="26"/>
        <v>0</v>
      </c>
      <c r="F378" s="656">
        <f t="shared" si="26"/>
        <v>0</v>
      </c>
      <c r="G378" s="657">
        <v>0</v>
      </c>
      <c r="H378" s="656">
        <f>H382+H406+H410</f>
        <v>0</v>
      </c>
      <c r="I378" s="933"/>
      <c r="J378" s="934"/>
      <c r="K378" s="935"/>
      <c r="L378" s="934"/>
    </row>
    <row r="379" spans="1:12" ht="15">
      <c r="A379" s="890">
        <v>93</v>
      </c>
      <c r="B379" s="890" t="s">
        <v>584</v>
      </c>
      <c r="C379" s="890" t="s">
        <v>585</v>
      </c>
      <c r="D379" s="26" t="s">
        <v>616</v>
      </c>
      <c r="E379" s="568">
        <f>E380+E381+E382</f>
        <v>0</v>
      </c>
      <c r="F379" s="568">
        <f>F380+F381+F382</f>
        <v>0</v>
      </c>
      <c r="G379" s="114">
        <v>0</v>
      </c>
      <c r="H379" s="568">
        <f>H380+H381+H382</f>
        <v>0</v>
      </c>
      <c r="I379" s="933"/>
      <c r="J379" s="934"/>
      <c r="K379" s="935"/>
      <c r="L379" s="934"/>
    </row>
    <row r="380" spans="1:12" ht="15">
      <c r="A380" s="891"/>
      <c r="B380" s="890"/>
      <c r="C380" s="891"/>
      <c r="D380" s="26" t="s">
        <v>617</v>
      </c>
      <c r="E380" s="569">
        <v>0</v>
      </c>
      <c r="F380" s="569"/>
      <c r="G380" s="114">
        <v>0</v>
      </c>
      <c r="H380" s="569"/>
      <c r="I380" s="933"/>
      <c r="J380" s="934"/>
      <c r="K380" s="935"/>
      <c r="L380" s="934"/>
    </row>
    <row r="381" spans="1:12" ht="26.25">
      <c r="A381" s="891"/>
      <c r="B381" s="890"/>
      <c r="C381" s="891"/>
      <c r="D381" s="26" t="s">
        <v>618</v>
      </c>
      <c r="E381" s="569">
        <v>0</v>
      </c>
      <c r="F381" s="569"/>
      <c r="G381" s="114">
        <v>0</v>
      </c>
      <c r="H381" s="569"/>
      <c r="I381" s="933"/>
      <c r="J381" s="934"/>
      <c r="K381" s="935"/>
      <c r="L381" s="934"/>
    </row>
    <row r="382" spans="1:12" ht="15">
      <c r="A382" s="891"/>
      <c r="B382" s="890"/>
      <c r="C382" s="891"/>
      <c r="D382" s="26" t="s">
        <v>619</v>
      </c>
      <c r="E382" s="569">
        <v>0</v>
      </c>
      <c r="F382" s="569"/>
      <c r="G382" s="113">
        <v>0</v>
      </c>
      <c r="H382" s="569"/>
      <c r="I382" s="933"/>
      <c r="J382" s="934"/>
      <c r="K382" s="935"/>
      <c r="L382" s="934"/>
    </row>
    <row r="383" spans="1:12" ht="15">
      <c r="A383" s="890">
        <v>94</v>
      </c>
      <c r="B383" s="891"/>
      <c r="C383" s="890" t="s">
        <v>366</v>
      </c>
      <c r="D383" s="26" t="s">
        <v>616</v>
      </c>
      <c r="E383" s="568">
        <f>E384+E385+E386</f>
        <v>0</v>
      </c>
      <c r="F383" s="568">
        <f>F384+F385+F386</f>
        <v>0</v>
      </c>
      <c r="G383" s="113">
        <v>0</v>
      </c>
      <c r="H383" s="568">
        <f>H384+H385+H386</f>
        <v>0</v>
      </c>
      <c r="I383" s="933"/>
      <c r="J383" s="934"/>
      <c r="K383" s="935"/>
      <c r="L383" s="934"/>
    </row>
    <row r="384" spans="1:12" ht="15">
      <c r="A384" s="891"/>
      <c r="B384" s="891"/>
      <c r="C384" s="891"/>
      <c r="D384" s="26" t="s">
        <v>617</v>
      </c>
      <c r="E384" s="569">
        <v>0</v>
      </c>
      <c r="F384" s="569"/>
      <c r="G384" s="113">
        <v>0</v>
      </c>
      <c r="H384" s="569"/>
      <c r="I384" s="933"/>
      <c r="J384" s="934"/>
      <c r="K384" s="935"/>
      <c r="L384" s="934"/>
    </row>
    <row r="385" spans="1:12" ht="26.25">
      <c r="A385" s="891"/>
      <c r="B385" s="891"/>
      <c r="C385" s="891"/>
      <c r="D385" s="26" t="s">
        <v>618</v>
      </c>
      <c r="E385" s="569">
        <v>0</v>
      </c>
      <c r="F385" s="569"/>
      <c r="G385" s="113">
        <v>0</v>
      </c>
      <c r="H385" s="569"/>
      <c r="I385" s="933"/>
      <c r="J385" s="934"/>
      <c r="K385" s="935"/>
      <c r="L385" s="934"/>
    </row>
    <row r="386" spans="1:12" ht="15">
      <c r="A386" s="891"/>
      <c r="B386" s="891"/>
      <c r="C386" s="891"/>
      <c r="D386" s="26" t="s">
        <v>619</v>
      </c>
      <c r="E386" s="569">
        <v>0</v>
      </c>
      <c r="F386" s="569"/>
      <c r="G386" s="113">
        <v>0</v>
      </c>
      <c r="H386" s="569"/>
      <c r="I386" s="933"/>
      <c r="J386" s="934"/>
      <c r="K386" s="935"/>
      <c r="L386" s="934"/>
    </row>
    <row r="387" spans="1:12" ht="15">
      <c r="A387" s="890">
        <v>95</v>
      </c>
      <c r="B387" s="890"/>
      <c r="C387" s="890" t="s">
        <v>367</v>
      </c>
      <c r="D387" s="26" t="s">
        <v>616</v>
      </c>
      <c r="E387" s="568">
        <f>E388+E389+E390</f>
        <v>0</v>
      </c>
      <c r="F387" s="568">
        <f>F388+F389+F390</f>
        <v>0</v>
      </c>
      <c r="G387" s="113">
        <v>0</v>
      </c>
      <c r="H387" s="568">
        <f>H388+H389+H390</f>
        <v>0</v>
      </c>
      <c r="I387" s="933"/>
      <c r="J387" s="934"/>
      <c r="K387" s="935"/>
      <c r="L387" s="934"/>
    </row>
    <row r="388" spans="1:12" ht="15">
      <c r="A388" s="891"/>
      <c r="B388" s="891"/>
      <c r="C388" s="891"/>
      <c r="D388" s="26" t="s">
        <v>617</v>
      </c>
      <c r="E388" s="569">
        <v>0</v>
      </c>
      <c r="F388" s="569"/>
      <c r="G388" s="113">
        <v>0</v>
      </c>
      <c r="H388" s="569"/>
      <c r="I388" s="933"/>
      <c r="J388" s="934"/>
      <c r="K388" s="935"/>
      <c r="L388" s="934"/>
    </row>
    <row r="389" spans="1:12" ht="26.25">
      <c r="A389" s="891"/>
      <c r="B389" s="891"/>
      <c r="C389" s="891"/>
      <c r="D389" s="26" t="s">
        <v>618</v>
      </c>
      <c r="E389" s="569">
        <v>0</v>
      </c>
      <c r="F389" s="569"/>
      <c r="G389" s="113">
        <v>0</v>
      </c>
      <c r="H389" s="569"/>
      <c r="I389" s="933"/>
      <c r="J389" s="934"/>
      <c r="K389" s="935"/>
      <c r="L389" s="934"/>
    </row>
    <row r="390" spans="1:12" ht="15">
      <c r="A390" s="891"/>
      <c r="B390" s="891"/>
      <c r="C390" s="891"/>
      <c r="D390" s="26" t="s">
        <v>619</v>
      </c>
      <c r="E390" s="569">
        <v>0</v>
      </c>
      <c r="F390" s="569"/>
      <c r="G390" s="113">
        <v>0</v>
      </c>
      <c r="H390" s="569"/>
      <c r="I390" s="933"/>
      <c r="J390" s="934"/>
      <c r="K390" s="935"/>
      <c r="L390" s="934"/>
    </row>
    <row r="391" spans="1:12" ht="15">
      <c r="A391" s="890">
        <v>96</v>
      </c>
      <c r="B391" s="890"/>
      <c r="C391" s="890" t="s">
        <v>368</v>
      </c>
      <c r="D391" s="26" t="s">
        <v>616</v>
      </c>
      <c r="E391" s="568">
        <f>E392+E393+E394</f>
        <v>0</v>
      </c>
      <c r="F391" s="568">
        <f>F392+F393+F394</f>
        <v>0</v>
      </c>
      <c r="G391" s="113">
        <v>0</v>
      </c>
      <c r="H391" s="568">
        <f>H392+H393+H394</f>
        <v>0</v>
      </c>
      <c r="I391" s="933"/>
      <c r="J391" s="934"/>
      <c r="K391" s="935"/>
      <c r="L391" s="934"/>
    </row>
    <row r="392" spans="1:12" ht="15">
      <c r="A392" s="891"/>
      <c r="B392" s="891"/>
      <c r="C392" s="891"/>
      <c r="D392" s="26" t="s">
        <v>617</v>
      </c>
      <c r="E392" s="569">
        <v>0</v>
      </c>
      <c r="F392" s="569"/>
      <c r="G392" s="113">
        <v>0</v>
      </c>
      <c r="H392" s="569"/>
      <c r="I392" s="933"/>
      <c r="J392" s="934"/>
      <c r="K392" s="935"/>
      <c r="L392" s="934"/>
    </row>
    <row r="393" spans="1:12" ht="26.25">
      <c r="A393" s="891"/>
      <c r="B393" s="891"/>
      <c r="C393" s="891"/>
      <c r="D393" s="26" t="s">
        <v>618</v>
      </c>
      <c r="E393" s="569">
        <v>0</v>
      </c>
      <c r="F393" s="569"/>
      <c r="G393" s="113">
        <v>0</v>
      </c>
      <c r="H393" s="569"/>
      <c r="I393" s="933"/>
      <c r="J393" s="934"/>
      <c r="K393" s="935"/>
      <c r="L393" s="934"/>
    </row>
    <row r="394" spans="1:12" ht="15">
      <c r="A394" s="891"/>
      <c r="B394" s="891"/>
      <c r="C394" s="891"/>
      <c r="D394" s="26" t="s">
        <v>619</v>
      </c>
      <c r="E394" s="569">
        <v>0</v>
      </c>
      <c r="F394" s="569"/>
      <c r="G394" s="113">
        <v>0</v>
      </c>
      <c r="H394" s="569"/>
      <c r="I394" s="933"/>
      <c r="J394" s="934"/>
      <c r="K394" s="935"/>
      <c r="L394" s="934"/>
    </row>
    <row r="395" spans="1:12" ht="15">
      <c r="A395" s="890">
        <v>97</v>
      </c>
      <c r="B395" s="890"/>
      <c r="C395" s="961" t="s">
        <v>369</v>
      </c>
      <c r="D395" s="26" t="s">
        <v>616</v>
      </c>
      <c r="E395" s="568">
        <f>E396+E397+E398</f>
        <v>0</v>
      </c>
      <c r="F395" s="568">
        <f>F396+F397+F398</f>
        <v>0</v>
      </c>
      <c r="G395" s="113">
        <v>0</v>
      </c>
      <c r="H395" s="568">
        <f>H396+H397+H398</f>
        <v>0</v>
      </c>
      <c r="I395" s="933"/>
      <c r="J395" s="934"/>
      <c r="K395" s="935"/>
      <c r="L395" s="934"/>
    </row>
    <row r="396" spans="1:12" ht="15">
      <c r="A396" s="891"/>
      <c r="B396" s="891"/>
      <c r="C396" s="891"/>
      <c r="D396" s="26" t="s">
        <v>617</v>
      </c>
      <c r="E396" s="569">
        <v>0</v>
      </c>
      <c r="F396" s="569"/>
      <c r="G396" s="113">
        <v>0</v>
      </c>
      <c r="H396" s="569"/>
      <c r="I396" s="933"/>
      <c r="J396" s="934"/>
      <c r="K396" s="935"/>
      <c r="L396" s="934"/>
    </row>
    <row r="397" spans="1:12" ht="26.25">
      <c r="A397" s="891"/>
      <c r="B397" s="891"/>
      <c r="C397" s="891"/>
      <c r="D397" s="26" t="s">
        <v>618</v>
      </c>
      <c r="E397" s="569">
        <v>0</v>
      </c>
      <c r="F397" s="569"/>
      <c r="G397" s="113">
        <v>0</v>
      </c>
      <c r="H397" s="569"/>
      <c r="I397" s="933"/>
      <c r="J397" s="934"/>
      <c r="K397" s="935"/>
      <c r="L397" s="934"/>
    </row>
    <row r="398" spans="1:12" ht="15">
      <c r="A398" s="891"/>
      <c r="B398" s="891"/>
      <c r="C398" s="891"/>
      <c r="D398" s="26" t="s">
        <v>619</v>
      </c>
      <c r="E398" s="569">
        <v>0</v>
      </c>
      <c r="F398" s="569"/>
      <c r="G398" s="113">
        <v>0</v>
      </c>
      <c r="H398" s="569"/>
      <c r="I398" s="933"/>
      <c r="J398" s="934"/>
      <c r="K398" s="935"/>
      <c r="L398" s="934"/>
    </row>
    <row r="399" spans="1:12" ht="15">
      <c r="A399" s="890">
        <v>98</v>
      </c>
      <c r="B399" s="890"/>
      <c r="C399" s="961" t="s">
        <v>370</v>
      </c>
      <c r="D399" s="26" t="s">
        <v>616</v>
      </c>
      <c r="E399" s="568">
        <f>E400+E401+E402</f>
        <v>0</v>
      </c>
      <c r="F399" s="568">
        <f>F400+F401+F402</f>
        <v>0</v>
      </c>
      <c r="G399" s="113">
        <v>0</v>
      </c>
      <c r="H399" s="568">
        <f>H400+H401+H402</f>
        <v>0</v>
      </c>
      <c r="I399" s="933"/>
      <c r="J399" s="934"/>
      <c r="K399" s="935"/>
      <c r="L399" s="934"/>
    </row>
    <row r="400" spans="1:12" ht="15">
      <c r="A400" s="891"/>
      <c r="B400" s="891"/>
      <c r="C400" s="891"/>
      <c r="D400" s="26" t="s">
        <v>617</v>
      </c>
      <c r="E400" s="569">
        <v>0</v>
      </c>
      <c r="F400" s="569"/>
      <c r="G400" s="113">
        <v>0</v>
      </c>
      <c r="H400" s="569"/>
      <c r="I400" s="933"/>
      <c r="J400" s="934"/>
      <c r="K400" s="935"/>
      <c r="L400" s="934"/>
    </row>
    <row r="401" spans="1:12" ht="26.25">
      <c r="A401" s="891"/>
      <c r="B401" s="891"/>
      <c r="C401" s="891"/>
      <c r="D401" s="26" t="s">
        <v>618</v>
      </c>
      <c r="E401" s="569">
        <v>0</v>
      </c>
      <c r="F401" s="569"/>
      <c r="G401" s="113">
        <v>0</v>
      </c>
      <c r="H401" s="569"/>
      <c r="I401" s="933"/>
      <c r="J401" s="934"/>
      <c r="K401" s="935"/>
      <c r="L401" s="934"/>
    </row>
    <row r="402" spans="1:12" ht="15">
      <c r="A402" s="891"/>
      <c r="B402" s="891"/>
      <c r="C402" s="891"/>
      <c r="D402" s="26" t="s">
        <v>619</v>
      </c>
      <c r="E402" s="569">
        <v>0</v>
      </c>
      <c r="F402" s="569"/>
      <c r="G402" s="113">
        <v>0</v>
      </c>
      <c r="H402" s="569"/>
      <c r="I402" s="933"/>
      <c r="J402" s="934"/>
      <c r="K402" s="935"/>
      <c r="L402" s="934"/>
    </row>
    <row r="403" spans="1:12" ht="15">
      <c r="A403" s="890">
        <v>99</v>
      </c>
      <c r="B403" s="890" t="s">
        <v>586</v>
      </c>
      <c r="C403" s="890" t="s">
        <v>587</v>
      </c>
      <c r="D403" s="26" t="s">
        <v>616</v>
      </c>
      <c r="E403" s="568">
        <f>E404+E405+E406</f>
        <v>0</v>
      </c>
      <c r="F403" s="568">
        <f>F404+F405+F406</f>
        <v>0</v>
      </c>
      <c r="G403" s="113">
        <v>0</v>
      </c>
      <c r="H403" s="568">
        <f>H404+H405+H406</f>
        <v>0</v>
      </c>
      <c r="I403" s="933"/>
      <c r="J403" s="934"/>
      <c r="K403" s="935"/>
      <c r="L403" s="934"/>
    </row>
    <row r="404" spans="1:12" ht="15">
      <c r="A404" s="891"/>
      <c r="B404" s="890"/>
      <c r="C404" s="891"/>
      <c r="D404" s="26" t="s">
        <v>617</v>
      </c>
      <c r="E404" s="569">
        <v>0</v>
      </c>
      <c r="F404" s="569"/>
      <c r="G404" s="113">
        <v>0</v>
      </c>
      <c r="H404" s="569"/>
      <c r="I404" s="933"/>
      <c r="J404" s="934"/>
      <c r="K404" s="935"/>
      <c r="L404" s="934"/>
    </row>
    <row r="405" spans="1:12" ht="26.25">
      <c r="A405" s="891"/>
      <c r="B405" s="890"/>
      <c r="C405" s="891"/>
      <c r="D405" s="26" t="s">
        <v>618</v>
      </c>
      <c r="E405" s="569">
        <v>0</v>
      </c>
      <c r="F405" s="569"/>
      <c r="G405" s="113">
        <v>0</v>
      </c>
      <c r="H405" s="569"/>
      <c r="I405" s="933"/>
      <c r="J405" s="934"/>
      <c r="K405" s="935"/>
      <c r="L405" s="934"/>
    </row>
    <row r="406" spans="1:12" ht="15">
      <c r="A406" s="891"/>
      <c r="B406" s="890"/>
      <c r="C406" s="891"/>
      <c r="D406" s="26" t="s">
        <v>619</v>
      </c>
      <c r="E406" s="569">
        <v>0</v>
      </c>
      <c r="F406" s="569"/>
      <c r="G406" s="113">
        <v>0</v>
      </c>
      <c r="H406" s="569"/>
      <c r="I406" s="933"/>
      <c r="J406" s="934"/>
      <c r="K406" s="935"/>
      <c r="L406" s="934"/>
    </row>
    <row r="407" spans="1:12" ht="15">
      <c r="A407" s="890">
        <v>100</v>
      </c>
      <c r="B407" s="890" t="s">
        <v>588</v>
      </c>
      <c r="C407" s="890" t="s">
        <v>589</v>
      </c>
      <c r="D407" s="26" t="s">
        <v>616</v>
      </c>
      <c r="E407" s="568">
        <f>E408+E409+E410</f>
        <v>0</v>
      </c>
      <c r="F407" s="568">
        <f>F408+F409+F410</f>
        <v>0</v>
      </c>
      <c r="G407" s="113">
        <v>0</v>
      </c>
      <c r="H407" s="568">
        <f>H408+H409+H410</f>
        <v>0</v>
      </c>
      <c r="I407" s="933"/>
      <c r="J407" s="934"/>
      <c r="K407" s="935"/>
      <c r="L407" s="934"/>
    </row>
    <row r="408" spans="1:12" ht="15">
      <c r="A408" s="891"/>
      <c r="B408" s="890"/>
      <c r="C408" s="891"/>
      <c r="D408" s="26" t="s">
        <v>617</v>
      </c>
      <c r="E408" s="569">
        <v>0</v>
      </c>
      <c r="F408" s="569"/>
      <c r="G408" s="113">
        <v>0</v>
      </c>
      <c r="H408" s="569"/>
      <c r="I408" s="933"/>
      <c r="J408" s="934"/>
      <c r="K408" s="935"/>
      <c r="L408" s="934"/>
    </row>
    <row r="409" spans="1:12" ht="26.25">
      <c r="A409" s="891"/>
      <c r="B409" s="890"/>
      <c r="C409" s="891"/>
      <c r="D409" s="26" t="s">
        <v>618</v>
      </c>
      <c r="E409" s="569">
        <v>0</v>
      </c>
      <c r="F409" s="569"/>
      <c r="G409" s="113">
        <v>0</v>
      </c>
      <c r="H409" s="569"/>
      <c r="I409" s="933"/>
      <c r="J409" s="934"/>
      <c r="K409" s="935"/>
      <c r="L409" s="934"/>
    </row>
    <row r="410" spans="1:12" ht="15">
      <c r="A410" s="891"/>
      <c r="B410" s="890"/>
      <c r="C410" s="891"/>
      <c r="D410" s="26" t="s">
        <v>619</v>
      </c>
      <c r="E410" s="569">
        <v>0</v>
      </c>
      <c r="F410" s="569"/>
      <c r="G410" s="113">
        <v>0</v>
      </c>
      <c r="H410" s="569"/>
      <c r="I410" s="933"/>
      <c r="J410" s="934"/>
      <c r="K410" s="935"/>
      <c r="L410" s="934"/>
    </row>
    <row r="411" spans="1:12" ht="15">
      <c r="A411" s="855">
        <v>101</v>
      </c>
      <c r="B411" s="946" t="s">
        <v>590</v>
      </c>
      <c r="C411" s="946" t="s">
        <v>591</v>
      </c>
      <c r="D411" s="705" t="s">
        <v>616</v>
      </c>
      <c r="E411" s="651">
        <f>E412+E413+E414</f>
        <v>234121.13</v>
      </c>
      <c r="F411" s="651">
        <f>F412+F413+F414</f>
        <v>234121.15999999997</v>
      </c>
      <c r="G411" s="652">
        <f aca="true" t="shared" si="27" ref="G411:G442">F411/E411*100</f>
        <v>100.0000128138797</v>
      </c>
      <c r="H411" s="651">
        <f>H412+H413+H414</f>
        <v>234121.15999999997</v>
      </c>
      <c r="I411" s="965"/>
      <c r="J411" s="966"/>
      <c r="K411" s="966"/>
      <c r="L411" s="966"/>
    </row>
    <row r="412" spans="1:12" ht="15">
      <c r="A412" s="945"/>
      <c r="B412" s="946"/>
      <c r="C412" s="946"/>
      <c r="D412" s="705" t="s">
        <v>617</v>
      </c>
      <c r="E412" s="683">
        <f aca="true" t="shared" si="28" ref="E412:F414">E416+E420</f>
        <v>154436.4</v>
      </c>
      <c r="F412" s="683">
        <f t="shared" si="28"/>
        <v>154436.4</v>
      </c>
      <c r="G412" s="654">
        <f t="shared" si="27"/>
        <v>100</v>
      </c>
      <c r="H412" s="683">
        <f>H416+H420</f>
        <v>154436.4</v>
      </c>
      <c r="I412" s="965"/>
      <c r="J412" s="966"/>
      <c r="K412" s="966"/>
      <c r="L412" s="966"/>
    </row>
    <row r="413" spans="1:12" ht="26.25">
      <c r="A413" s="945"/>
      <c r="B413" s="946"/>
      <c r="C413" s="946"/>
      <c r="D413" s="705" t="s">
        <v>618</v>
      </c>
      <c r="E413" s="683">
        <f t="shared" si="28"/>
        <v>1559.93</v>
      </c>
      <c r="F413" s="683">
        <f t="shared" si="28"/>
        <v>1559.96</v>
      </c>
      <c r="G413" s="654">
        <f t="shared" si="27"/>
        <v>100.00192316321885</v>
      </c>
      <c r="H413" s="683">
        <f>H417+H421</f>
        <v>1559.96</v>
      </c>
      <c r="I413" s="965"/>
      <c r="J413" s="966"/>
      <c r="K413" s="966"/>
      <c r="L413" s="966"/>
    </row>
    <row r="414" spans="1:12" ht="26.25">
      <c r="A414" s="945"/>
      <c r="B414" s="946"/>
      <c r="C414" s="946"/>
      <c r="D414" s="705" t="s">
        <v>619</v>
      </c>
      <c r="E414" s="683">
        <f t="shared" si="28"/>
        <v>78124.8</v>
      </c>
      <c r="F414" s="683">
        <f t="shared" si="28"/>
        <v>78124.8</v>
      </c>
      <c r="G414" s="654">
        <f t="shared" si="27"/>
        <v>100</v>
      </c>
      <c r="H414" s="683">
        <f>H418+H422</f>
        <v>78124.8</v>
      </c>
      <c r="I414" s="965"/>
      <c r="J414" s="966"/>
      <c r="K414" s="966"/>
      <c r="L414" s="966"/>
    </row>
    <row r="415" spans="1:12" ht="15">
      <c r="A415" s="890">
        <v>102</v>
      </c>
      <c r="B415" s="892" t="s">
        <v>301</v>
      </c>
      <c r="C415" s="892" t="s">
        <v>659</v>
      </c>
      <c r="D415" s="701" t="s">
        <v>616</v>
      </c>
      <c r="E415" s="655">
        <f>E416+E417+E418</f>
        <v>86433.3</v>
      </c>
      <c r="F415" s="655">
        <f>F416+F417+F418</f>
        <v>86433.33</v>
      </c>
      <c r="G415" s="654">
        <f t="shared" si="27"/>
        <v>100.00003470884484</v>
      </c>
      <c r="H415" s="655">
        <f>H416+H417+H418</f>
        <v>86433.33</v>
      </c>
      <c r="I415" s="892" t="s">
        <v>660</v>
      </c>
      <c r="J415" s="880">
        <v>1450</v>
      </c>
      <c r="K415" s="905">
        <v>1704</v>
      </c>
      <c r="L415" s="880">
        <v>117.5</v>
      </c>
    </row>
    <row r="416" spans="1:12" ht="15">
      <c r="A416" s="891"/>
      <c r="B416" s="892"/>
      <c r="C416" s="892"/>
      <c r="D416" s="701" t="s">
        <v>617</v>
      </c>
      <c r="E416" s="656">
        <v>42009</v>
      </c>
      <c r="F416" s="656">
        <v>42009</v>
      </c>
      <c r="G416" s="654">
        <f t="shared" si="27"/>
        <v>100</v>
      </c>
      <c r="H416" s="656">
        <v>42009</v>
      </c>
      <c r="I416" s="892"/>
      <c r="J416" s="880"/>
      <c r="K416" s="905"/>
      <c r="L416" s="880"/>
    </row>
    <row r="417" spans="1:12" ht="26.25">
      <c r="A417" s="891"/>
      <c r="B417" s="892"/>
      <c r="C417" s="892"/>
      <c r="D417" s="701" t="s">
        <v>618</v>
      </c>
      <c r="E417" s="656">
        <v>424.3</v>
      </c>
      <c r="F417" s="656">
        <v>424.33</v>
      </c>
      <c r="G417" s="654">
        <f t="shared" si="27"/>
        <v>100.00707046900776</v>
      </c>
      <c r="H417" s="656">
        <v>424.33</v>
      </c>
      <c r="I417" s="892"/>
      <c r="J417" s="880"/>
      <c r="K417" s="905"/>
      <c r="L417" s="880"/>
    </row>
    <row r="418" spans="1:12" ht="35.25" customHeight="1">
      <c r="A418" s="891"/>
      <c r="B418" s="892"/>
      <c r="C418" s="892"/>
      <c r="D418" s="701" t="s">
        <v>619</v>
      </c>
      <c r="E418" s="656">
        <v>44000</v>
      </c>
      <c r="F418" s="656">
        <v>44000</v>
      </c>
      <c r="G418" s="654">
        <f t="shared" si="27"/>
        <v>100</v>
      </c>
      <c r="H418" s="656">
        <v>44000</v>
      </c>
      <c r="I418" s="892"/>
      <c r="J418" s="880"/>
      <c r="K418" s="905"/>
      <c r="L418" s="880"/>
    </row>
    <row r="419" spans="1:12" ht="15">
      <c r="A419" s="858">
        <v>103</v>
      </c>
      <c r="B419" s="860" t="s">
        <v>302</v>
      </c>
      <c r="C419" s="860" t="s">
        <v>381</v>
      </c>
      <c r="D419" s="703" t="s">
        <v>616</v>
      </c>
      <c r="E419" s="655">
        <f>E420+E421+E422</f>
        <v>147687.83000000002</v>
      </c>
      <c r="F419" s="655">
        <f>F420+F421+F422</f>
        <v>147687.83000000002</v>
      </c>
      <c r="G419" s="654">
        <f t="shared" si="27"/>
        <v>100</v>
      </c>
      <c r="H419" s="655">
        <f>H420+H421+H422</f>
        <v>147687.83000000002</v>
      </c>
      <c r="I419" s="979" t="s">
        <v>661</v>
      </c>
      <c r="J419" s="924">
        <v>33</v>
      </c>
      <c r="K419" s="980">
        <v>48</v>
      </c>
      <c r="L419" s="981">
        <v>145.5</v>
      </c>
    </row>
    <row r="420" spans="1:12" ht="15">
      <c r="A420" s="859"/>
      <c r="B420" s="860"/>
      <c r="C420" s="860"/>
      <c r="D420" s="703" t="s">
        <v>617</v>
      </c>
      <c r="E420" s="656">
        <v>112427.4</v>
      </c>
      <c r="F420" s="656">
        <v>112427.4</v>
      </c>
      <c r="G420" s="654">
        <f t="shared" si="27"/>
        <v>100</v>
      </c>
      <c r="H420" s="656">
        <v>112427.4</v>
      </c>
      <c r="I420" s="979"/>
      <c r="J420" s="924"/>
      <c r="K420" s="980"/>
      <c r="L420" s="981"/>
    </row>
    <row r="421" spans="1:12" ht="26.25">
      <c r="A421" s="859"/>
      <c r="B421" s="860"/>
      <c r="C421" s="860"/>
      <c r="D421" s="703" t="s">
        <v>618</v>
      </c>
      <c r="E421" s="656">
        <v>1135.63</v>
      </c>
      <c r="F421" s="656">
        <v>1135.63</v>
      </c>
      <c r="G421" s="654">
        <f t="shared" si="27"/>
        <v>100</v>
      </c>
      <c r="H421" s="656">
        <v>1135.63</v>
      </c>
      <c r="I421" s="979"/>
      <c r="J421" s="924"/>
      <c r="K421" s="980"/>
      <c r="L421" s="981"/>
    </row>
    <row r="422" spans="1:12" ht="48" customHeight="1">
      <c r="A422" s="859"/>
      <c r="B422" s="860"/>
      <c r="C422" s="860"/>
      <c r="D422" s="703" t="s">
        <v>619</v>
      </c>
      <c r="E422" s="656">
        <v>34124.8</v>
      </c>
      <c r="F422" s="656">
        <v>34124.8</v>
      </c>
      <c r="G422" s="654">
        <f t="shared" si="27"/>
        <v>100</v>
      </c>
      <c r="H422" s="656">
        <v>34124.8</v>
      </c>
      <c r="I422" s="979"/>
      <c r="J422" s="924"/>
      <c r="K422" s="980"/>
      <c r="L422" s="981"/>
    </row>
    <row r="423" spans="1:12" ht="15">
      <c r="A423" s="890">
        <v>104</v>
      </c>
      <c r="B423" s="892"/>
      <c r="C423" s="892" t="s">
        <v>662</v>
      </c>
      <c r="D423" s="701" t="s">
        <v>616</v>
      </c>
      <c r="E423" s="655">
        <f>E424+E425+E426</f>
        <v>0</v>
      </c>
      <c r="F423" s="655">
        <f>F424+F425+F426</f>
        <v>0</v>
      </c>
      <c r="G423" s="654">
        <v>0</v>
      </c>
      <c r="H423" s="655">
        <f>H424+H425+H426</f>
        <v>0</v>
      </c>
      <c r="I423" s="969"/>
      <c r="J423" s="880"/>
      <c r="K423" s="880"/>
      <c r="L423" s="880"/>
    </row>
    <row r="424" spans="1:12" ht="15">
      <c r="A424" s="891"/>
      <c r="B424" s="892"/>
      <c r="C424" s="892"/>
      <c r="D424" s="701" t="s">
        <v>617</v>
      </c>
      <c r="E424" s="656">
        <v>0</v>
      </c>
      <c r="F424" s="656">
        <v>0</v>
      </c>
      <c r="G424" s="654">
        <v>0</v>
      </c>
      <c r="H424" s="656"/>
      <c r="I424" s="969"/>
      <c r="J424" s="880"/>
      <c r="K424" s="880"/>
      <c r="L424" s="880"/>
    </row>
    <row r="425" spans="1:12" ht="26.25">
      <c r="A425" s="891"/>
      <c r="B425" s="892"/>
      <c r="C425" s="892"/>
      <c r="D425" s="701" t="s">
        <v>618</v>
      </c>
      <c r="E425" s="656">
        <v>0</v>
      </c>
      <c r="F425" s="656">
        <v>0</v>
      </c>
      <c r="G425" s="654">
        <v>0</v>
      </c>
      <c r="H425" s="656"/>
      <c r="I425" s="969"/>
      <c r="J425" s="880"/>
      <c r="K425" s="880"/>
      <c r="L425" s="880"/>
    </row>
    <row r="426" spans="1:12" ht="15">
      <c r="A426" s="891"/>
      <c r="B426" s="892"/>
      <c r="C426" s="892"/>
      <c r="D426" s="701" t="s">
        <v>619</v>
      </c>
      <c r="E426" s="656">
        <v>0</v>
      </c>
      <c r="F426" s="656">
        <v>0</v>
      </c>
      <c r="G426" s="654">
        <v>0</v>
      </c>
      <c r="H426" s="656"/>
      <c r="I426" s="969"/>
      <c r="J426" s="880"/>
      <c r="K426" s="880"/>
      <c r="L426" s="880"/>
    </row>
    <row r="427" spans="1:12" ht="15">
      <c r="A427" s="890">
        <v>105</v>
      </c>
      <c r="B427" s="892"/>
      <c r="C427" s="892" t="s">
        <v>595</v>
      </c>
      <c r="D427" s="701" t="s">
        <v>616</v>
      </c>
      <c r="E427" s="655">
        <f>E428+E429+E430</f>
        <v>0</v>
      </c>
      <c r="F427" s="655">
        <f>F428+F429+F430</f>
        <v>0</v>
      </c>
      <c r="G427" s="654">
        <v>0</v>
      </c>
      <c r="H427" s="655">
        <f>H428+H429+H430</f>
        <v>0</v>
      </c>
      <c r="I427" s="969"/>
      <c r="J427" s="880"/>
      <c r="K427" s="880"/>
      <c r="L427" s="880"/>
    </row>
    <row r="428" spans="1:12" ht="15">
      <c r="A428" s="891"/>
      <c r="B428" s="892"/>
      <c r="C428" s="892"/>
      <c r="D428" s="701" t="s">
        <v>617</v>
      </c>
      <c r="E428" s="656">
        <v>0</v>
      </c>
      <c r="F428" s="656">
        <v>0</v>
      </c>
      <c r="G428" s="654">
        <v>0</v>
      </c>
      <c r="H428" s="656"/>
      <c r="I428" s="969"/>
      <c r="J428" s="880"/>
      <c r="K428" s="880"/>
      <c r="L428" s="880"/>
    </row>
    <row r="429" spans="1:12" ht="26.25">
      <c r="A429" s="891"/>
      <c r="B429" s="892"/>
      <c r="C429" s="892"/>
      <c r="D429" s="701" t="s">
        <v>618</v>
      </c>
      <c r="E429" s="656">
        <v>0</v>
      </c>
      <c r="F429" s="656">
        <v>0</v>
      </c>
      <c r="G429" s="654">
        <v>0</v>
      </c>
      <c r="H429" s="656"/>
      <c r="I429" s="969"/>
      <c r="J429" s="880"/>
      <c r="K429" s="880"/>
      <c r="L429" s="880"/>
    </row>
    <row r="430" spans="1:12" ht="15">
      <c r="A430" s="891"/>
      <c r="B430" s="892"/>
      <c r="C430" s="892"/>
      <c r="D430" s="701" t="s">
        <v>619</v>
      </c>
      <c r="E430" s="656">
        <v>0</v>
      </c>
      <c r="F430" s="656">
        <v>0</v>
      </c>
      <c r="G430" s="654">
        <v>0</v>
      </c>
      <c r="H430" s="656"/>
      <c r="I430" s="969"/>
      <c r="J430" s="880"/>
      <c r="K430" s="880"/>
      <c r="L430" s="880"/>
    </row>
    <row r="431" spans="1:12" ht="15">
      <c r="A431" s="890">
        <v>106</v>
      </c>
      <c r="B431" s="892"/>
      <c r="C431" s="892" t="s">
        <v>596</v>
      </c>
      <c r="D431" s="701" t="s">
        <v>616</v>
      </c>
      <c r="E431" s="655">
        <f>E432+E433+E434</f>
        <v>0</v>
      </c>
      <c r="F431" s="655">
        <f>F432+F433+F434</f>
        <v>0</v>
      </c>
      <c r="G431" s="654">
        <v>0</v>
      </c>
      <c r="H431" s="655">
        <f>H432+H433+H434</f>
        <v>0</v>
      </c>
      <c r="I431" s="969"/>
      <c r="J431" s="880"/>
      <c r="K431" s="880"/>
      <c r="L431" s="880"/>
    </row>
    <row r="432" spans="1:12" ht="15">
      <c r="A432" s="891"/>
      <c r="B432" s="892"/>
      <c r="C432" s="892"/>
      <c r="D432" s="701" t="s">
        <v>617</v>
      </c>
      <c r="E432" s="656">
        <v>0</v>
      </c>
      <c r="F432" s="656">
        <v>0</v>
      </c>
      <c r="G432" s="654">
        <v>0</v>
      </c>
      <c r="H432" s="656"/>
      <c r="I432" s="969"/>
      <c r="J432" s="880"/>
      <c r="K432" s="880"/>
      <c r="L432" s="880"/>
    </row>
    <row r="433" spans="1:12" ht="26.25">
      <c r="A433" s="891"/>
      <c r="B433" s="892"/>
      <c r="C433" s="892"/>
      <c r="D433" s="701" t="s">
        <v>618</v>
      </c>
      <c r="E433" s="656">
        <v>0</v>
      </c>
      <c r="F433" s="656">
        <v>0</v>
      </c>
      <c r="G433" s="654">
        <v>0</v>
      </c>
      <c r="H433" s="656"/>
      <c r="I433" s="969"/>
      <c r="J433" s="880"/>
      <c r="K433" s="880"/>
      <c r="L433" s="880"/>
    </row>
    <row r="434" spans="1:12" ht="15">
      <c r="A434" s="891"/>
      <c r="B434" s="892"/>
      <c r="C434" s="892"/>
      <c r="D434" s="701" t="s">
        <v>619</v>
      </c>
      <c r="E434" s="656">
        <v>0</v>
      </c>
      <c r="F434" s="656">
        <v>0</v>
      </c>
      <c r="G434" s="654">
        <v>0</v>
      </c>
      <c r="H434" s="656"/>
      <c r="I434" s="969"/>
      <c r="J434" s="880"/>
      <c r="K434" s="880"/>
      <c r="L434" s="880"/>
    </row>
    <row r="435" spans="1:12" ht="15">
      <c r="A435" s="853">
        <v>107</v>
      </c>
      <c r="B435" s="982" t="s">
        <v>298</v>
      </c>
      <c r="C435" s="982" t="s">
        <v>598</v>
      </c>
      <c r="D435" s="700" t="s">
        <v>616</v>
      </c>
      <c r="E435" s="651">
        <f>E436+E437+E438+E439</f>
        <v>1573279.7999999998</v>
      </c>
      <c r="F435" s="651">
        <f>F436+F437+F438+F439</f>
        <v>1577389.16</v>
      </c>
      <c r="G435" s="652">
        <f t="shared" si="27"/>
        <v>100.2611970229326</v>
      </c>
      <c r="H435" s="651">
        <f>H436+H437+H438+H439</f>
        <v>1487042.39</v>
      </c>
      <c r="I435" s="983"/>
      <c r="J435" s="854"/>
      <c r="K435" s="854"/>
      <c r="L435" s="854"/>
    </row>
    <row r="436" spans="1:12" ht="15">
      <c r="A436" s="853"/>
      <c r="B436" s="982"/>
      <c r="C436" s="982"/>
      <c r="D436" s="700" t="s">
        <v>617</v>
      </c>
      <c r="E436" s="684">
        <f aca="true" t="shared" si="29" ref="E436:F439">E441+E461+E471</f>
        <v>931479.7</v>
      </c>
      <c r="F436" s="684">
        <f t="shared" si="29"/>
        <v>935383.8</v>
      </c>
      <c r="G436" s="654">
        <f t="shared" si="27"/>
        <v>100.41912883340348</v>
      </c>
      <c r="H436" s="684">
        <f>H441+H461+H471</f>
        <v>924238.9</v>
      </c>
      <c r="I436" s="983"/>
      <c r="J436" s="854"/>
      <c r="K436" s="854"/>
      <c r="L436" s="854"/>
    </row>
    <row r="437" spans="1:12" ht="26.25">
      <c r="A437" s="853"/>
      <c r="B437" s="982"/>
      <c r="C437" s="982"/>
      <c r="D437" s="700" t="s">
        <v>618</v>
      </c>
      <c r="E437" s="684">
        <f t="shared" si="29"/>
        <v>444673.5</v>
      </c>
      <c r="F437" s="684">
        <f t="shared" si="29"/>
        <v>444878.46</v>
      </c>
      <c r="G437" s="654">
        <f t="shared" si="27"/>
        <v>100.04609224520912</v>
      </c>
      <c r="H437" s="684">
        <f>H442+H462+H472</f>
        <v>365676.59</v>
      </c>
      <c r="I437" s="983"/>
      <c r="J437" s="854"/>
      <c r="K437" s="854"/>
      <c r="L437" s="854"/>
    </row>
    <row r="438" spans="1:12" ht="15">
      <c r="A438" s="853"/>
      <c r="B438" s="982"/>
      <c r="C438" s="982"/>
      <c r="D438" s="700" t="s">
        <v>535</v>
      </c>
      <c r="E438" s="684">
        <f t="shared" si="29"/>
        <v>0</v>
      </c>
      <c r="F438" s="684">
        <f t="shared" si="29"/>
        <v>0</v>
      </c>
      <c r="G438" s="654">
        <v>0</v>
      </c>
      <c r="H438" s="684">
        <f>H443+H463+H473</f>
        <v>0</v>
      </c>
      <c r="I438" s="983"/>
      <c r="J438" s="854"/>
      <c r="K438" s="854"/>
      <c r="L438" s="854"/>
    </row>
    <row r="439" spans="1:12" ht="26.25">
      <c r="A439" s="853"/>
      <c r="B439" s="982"/>
      <c r="C439" s="982"/>
      <c r="D439" s="700" t="s">
        <v>619</v>
      </c>
      <c r="E439" s="684">
        <f t="shared" si="29"/>
        <v>197126.59999999998</v>
      </c>
      <c r="F439" s="684">
        <f t="shared" si="29"/>
        <v>197126.9</v>
      </c>
      <c r="G439" s="654">
        <f t="shared" si="27"/>
        <v>100.00015218646293</v>
      </c>
      <c r="H439" s="684">
        <f>H444+H464+H474</f>
        <v>197126.9</v>
      </c>
      <c r="I439" s="983"/>
      <c r="J439" s="854"/>
      <c r="K439" s="854"/>
      <c r="L439" s="854"/>
    </row>
    <row r="440" spans="1:12" ht="15">
      <c r="A440" s="984">
        <v>108</v>
      </c>
      <c r="B440" s="987" t="s">
        <v>538</v>
      </c>
      <c r="C440" s="988" t="s">
        <v>599</v>
      </c>
      <c r="D440" s="685" t="s">
        <v>616</v>
      </c>
      <c r="E440" s="655">
        <f>E441+E442+E443+E444</f>
        <v>182158</v>
      </c>
      <c r="F440" s="655">
        <f>F441+F442+F443+F444</f>
        <v>182190.39</v>
      </c>
      <c r="G440" s="654">
        <f t="shared" si="27"/>
        <v>100.01778126681234</v>
      </c>
      <c r="H440" s="655">
        <f>H441+H442+H443+H444</f>
        <v>182190.39</v>
      </c>
      <c r="I440" s="686"/>
      <c r="J440" s="120"/>
      <c r="K440" s="120"/>
      <c r="L440" s="120"/>
    </row>
    <row r="441" spans="1:12" ht="15">
      <c r="A441" s="985"/>
      <c r="B441" s="987"/>
      <c r="C441" s="988"/>
      <c r="D441" s="685" t="s">
        <v>617</v>
      </c>
      <c r="E441" s="655">
        <f aca="true" t="shared" si="30" ref="E441:F444">E446+E451+E456</f>
        <v>76142</v>
      </c>
      <c r="F441" s="655">
        <f t="shared" si="30"/>
        <v>76172.8</v>
      </c>
      <c r="G441" s="654">
        <f t="shared" si="27"/>
        <v>100.04045073678127</v>
      </c>
      <c r="H441" s="655">
        <f>H446+H451+H456</f>
        <v>76172.8</v>
      </c>
      <c r="I441" s="686"/>
      <c r="J441" s="120"/>
      <c r="K441" s="120"/>
      <c r="L441" s="120"/>
    </row>
    <row r="442" spans="1:12" ht="26.25">
      <c r="A442" s="985"/>
      <c r="B442" s="987"/>
      <c r="C442" s="988"/>
      <c r="D442" s="685" t="s">
        <v>618</v>
      </c>
      <c r="E442" s="655">
        <f t="shared" si="30"/>
        <v>4007.5</v>
      </c>
      <c r="F442" s="655">
        <f t="shared" si="30"/>
        <v>4009.09</v>
      </c>
      <c r="G442" s="654">
        <f t="shared" si="27"/>
        <v>100.03967560823457</v>
      </c>
      <c r="H442" s="655">
        <f>H447+H452+H457</f>
        <v>4009.09</v>
      </c>
      <c r="I442" s="686"/>
      <c r="J442" s="120"/>
      <c r="K442" s="120"/>
      <c r="L442" s="120"/>
    </row>
    <row r="443" spans="1:12" ht="15">
      <c r="A443" s="985"/>
      <c r="B443" s="987"/>
      <c r="C443" s="988"/>
      <c r="D443" s="685" t="s">
        <v>535</v>
      </c>
      <c r="E443" s="655">
        <f t="shared" si="30"/>
        <v>0</v>
      </c>
      <c r="F443" s="655">
        <f t="shared" si="30"/>
        <v>0</v>
      </c>
      <c r="G443" s="654">
        <v>0</v>
      </c>
      <c r="H443" s="655">
        <f>H448+H453+H458</f>
        <v>0</v>
      </c>
      <c r="I443" s="686"/>
      <c r="J443" s="120"/>
      <c r="K443" s="120"/>
      <c r="L443" s="120"/>
    </row>
    <row r="444" spans="1:12" ht="15">
      <c r="A444" s="986"/>
      <c r="B444" s="987"/>
      <c r="C444" s="988"/>
      <c r="D444" s="685" t="s">
        <v>619</v>
      </c>
      <c r="E444" s="655">
        <f t="shared" si="30"/>
        <v>102008.5</v>
      </c>
      <c r="F444" s="655">
        <f t="shared" si="30"/>
        <v>102008.5</v>
      </c>
      <c r="G444" s="654">
        <f aca="true" t="shared" si="31" ref="G444:G492">F444/E444*100</f>
        <v>100</v>
      </c>
      <c r="H444" s="655">
        <f>H449+H454+H459</f>
        <v>102008.5</v>
      </c>
      <c r="I444" s="686"/>
      <c r="J444" s="120"/>
      <c r="K444" s="120"/>
      <c r="L444" s="120"/>
    </row>
    <row r="445" spans="1:12" ht="15">
      <c r="A445" s="989">
        <v>109</v>
      </c>
      <c r="B445" s="992" t="s">
        <v>600</v>
      </c>
      <c r="C445" s="995" t="s">
        <v>504</v>
      </c>
      <c r="D445" s="703" t="s">
        <v>616</v>
      </c>
      <c r="E445" s="655">
        <f>E446+E447+E448+E449</f>
        <v>182158</v>
      </c>
      <c r="F445" s="655">
        <f>F446+F447+F448+F449</f>
        <v>182190.39</v>
      </c>
      <c r="G445" s="654">
        <f t="shared" si="31"/>
        <v>100.01778126681234</v>
      </c>
      <c r="H445" s="655">
        <f>H446+H447+H448+H449</f>
        <v>182190.39</v>
      </c>
      <c r="I445" s="995" t="s">
        <v>663</v>
      </c>
      <c r="J445" s="998">
        <v>10624</v>
      </c>
      <c r="K445" s="998">
        <v>0</v>
      </c>
      <c r="L445" s="998">
        <v>0</v>
      </c>
    </row>
    <row r="446" spans="1:12" ht="15">
      <c r="A446" s="990"/>
      <c r="B446" s="993"/>
      <c r="C446" s="996"/>
      <c r="D446" s="703" t="s">
        <v>617</v>
      </c>
      <c r="E446" s="655">
        <v>76142</v>
      </c>
      <c r="F446" s="659">
        <v>76172.8</v>
      </c>
      <c r="G446" s="654">
        <f t="shared" si="31"/>
        <v>100.04045073678127</v>
      </c>
      <c r="H446" s="659">
        <v>76172.8</v>
      </c>
      <c r="I446" s="996"/>
      <c r="J446" s="999"/>
      <c r="K446" s="999"/>
      <c r="L446" s="999"/>
    </row>
    <row r="447" spans="1:12" ht="26.25">
      <c r="A447" s="990"/>
      <c r="B447" s="993"/>
      <c r="C447" s="996"/>
      <c r="D447" s="703" t="s">
        <v>618</v>
      </c>
      <c r="E447" s="655">
        <v>4007.5</v>
      </c>
      <c r="F447" s="687">
        <v>4009.09</v>
      </c>
      <c r="G447" s="654">
        <f t="shared" si="31"/>
        <v>100.03967560823457</v>
      </c>
      <c r="H447" s="687">
        <v>4009.09</v>
      </c>
      <c r="I447" s="996"/>
      <c r="J447" s="999"/>
      <c r="K447" s="999"/>
      <c r="L447" s="999"/>
    </row>
    <row r="448" spans="1:12" ht="15">
      <c r="A448" s="990"/>
      <c r="B448" s="993"/>
      <c r="C448" s="996"/>
      <c r="D448" s="703" t="s">
        <v>535</v>
      </c>
      <c r="E448" s="660">
        <v>0</v>
      </c>
      <c r="F448" s="659">
        <v>0</v>
      </c>
      <c r="G448" s="654">
        <v>0</v>
      </c>
      <c r="H448" s="659">
        <v>0</v>
      </c>
      <c r="I448" s="996"/>
      <c r="J448" s="999"/>
      <c r="K448" s="999"/>
      <c r="L448" s="999"/>
    </row>
    <row r="449" spans="1:12" ht="15">
      <c r="A449" s="991"/>
      <c r="B449" s="994"/>
      <c r="C449" s="997"/>
      <c r="D449" s="703" t="s">
        <v>619</v>
      </c>
      <c r="E449" s="655">
        <v>102008.5</v>
      </c>
      <c r="F449" s="687">
        <v>102008.5</v>
      </c>
      <c r="G449" s="654">
        <f t="shared" si="31"/>
        <v>100</v>
      </c>
      <c r="H449" s="687">
        <v>102008.5</v>
      </c>
      <c r="I449" s="997"/>
      <c r="J449" s="1000"/>
      <c r="K449" s="1000"/>
      <c r="L449" s="1000"/>
    </row>
    <row r="450" spans="1:12" ht="15">
      <c r="A450" s="989">
        <v>110</v>
      </c>
      <c r="B450" s="992" t="s">
        <v>505</v>
      </c>
      <c r="C450" s="995" t="s">
        <v>507</v>
      </c>
      <c r="D450" s="703" t="s">
        <v>616</v>
      </c>
      <c r="E450" s="655">
        <f>E451+E452+E453+E454</f>
        <v>0</v>
      </c>
      <c r="F450" s="655">
        <f>F451+F452+F453+F454</f>
        <v>0</v>
      </c>
      <c r="G450" s="654">
        <v>0</v>
      </c>
      <c r="H450" s="655">
        <f>H451+H452+H453+H454</f>
        <v>0</v>
      </c>
      <c r="I450" s="688"/>
      <c r="J450" s="714"/>
      <c r="K450" s="714"/>
      <c r="L450" s="714"/>
    </row>
    <row r="451" spans="1:12" ht="15">
      <c r="A451" s="990"/>
      <c r="B451" s="993"/>
      <c r="C451" s="996"/>
      <c r="D451" s="703" t="s">
        <v>617</v>
      </c>
      <c r="E451" s="659">
        <v>0</v>
      </c>
      <c r="F451" s="659">
        <v>0</v>
      </c>
      <c r="G451" s="654">
        <v>0</v>
      </c>
      <c r="H451" s="659">
        <v>0</v>
      </c>
      <c r="I451" s="688"/>
      <c r="J451" s="714"/>
      <c r="K451" s="714"/>
      <c r="L451" s="714"/>
    </row>
    <row r="452" spans="1:12" ht="26.25">
      <c r="A452" s="990"/>
      <c r="B452" s="993"/>
      <c r="C452" s="996"/>
      <c r="D452" s="703" t="s">
        <v>618</v>
      </c>
      <c r="E452" s="659">
        <v>0</v>
      </c>
      <c r="F452" s="659">
        <v>0</v>
      </c>
      <c r="G452" s="654">
        <v>0</v>
      </c>
      <c r="H452" s="659">
        <v>0</v>
      </c>
      <c r="I452" s="688"/>
      <c r="J452" s="714"/>
      <c r="K452" s="714"/>
      <c r="L452" s="714"/>
    </row>
    <row r="453" spans="1:12" ht="15">
      <c r="A453" s="990"/>
      <c r="B453" s="993"/>
      <c r="C453" s="996"/>
      <c r="D453" s="703" t="s">
        <v>535</v>
      </c>
      <c r="E453" s="659">
        <v>0</v>
      </c>
      <c r="F453" s="659">
        <v>0</v>
      </c>
      <c r="G453" s="654">
        <v>0</v>
      </c>
      <c r="H453" s="659">
        <v>0</v>
      </c>
      <c r="I453" s="688"/>
      <c r="J453" s="714"/>
      <c r="K453" s="714"/>
      <c r="L453" s="714"/>
    </row>
    <row r="454" spans="1:12" ht="26.25" customHeight="1">
      <c r="A454" s="991"/>
      <c r="B454" s="994"/>
      <c r="C454" s="997"/>
      <c r="D454" s="703" t="s">
        <v>619</v>
      </c>
      <c r="E454" s="659">
        <v>0</v>
      </c>
      <c r="F454" s="659">
        <v>0</v>
      </c>
      <c r="G454" s="654">
        <v>0</v>
      </c>
      <c r="H454" s="659">
        <v>0</v>
      </c>
      <c r="I454" s="688"/>
      <c r="J454" s="714"/>
      <c r="K454" s="714"/>
      <c r="L454" s="714"/>
    </row>
    <row r="455" spans="1:12" ht="15">
      <c r="A455" s="989">
        <v>111</v>
      </c>
      <c r="B455" s="992" t="s">
        <v>508</v>
      </c>
      <c r="C455" s="995" t="s">
        <v>664</v>
      </c>
      <c r="D455" s="703" t="s">
        <v>616</v>
      </c>
      <c r="E455" s="655">
        <f>E456+E457+E458+E459</f>
        <v>0</v>
      </c>
      <c r="F455" s="655">
        <v>0</v>
      </c>
      <c r="G455" s="654">
        <v>0</v>
      </c>
      <c r="H455" s="655">
        <f>H456+H457+H458+H459</f>
        <v>0</v>
      </c>
      <c r="I455" s="688"/>
      <c r="J455" s="714"/>
      <c r="K455" s="714"/>
      <c r="L455" s="714"/>
    </row>
    <row r="456" spans="1:12" ht="15">
      <c r="A456" s="990"/>
      <c r="B456" s="993"/>
      <c r="C456" s="996"/>
      <c r="D456" s="703" t="s">
        <v>617</v>
      </c>
      <c r="E456" s="659">
        <v>0</v>
      </c>
      <c r="F456" s="659">
        <v>0</v>
      </c>
      <c r="G456" s="654">
        <v>0</v>
      </c>
      <c r="H456" s="659">
        <v>0</v>
      </c>
      <c r="I456" s="688"/>
      <c r="J456" s="714"/>
      <c r="K456" s="714"/>
      <c r="L456" s="714"/>
    </row>
    <row r="457" spans="1:12" ht="26.25">
      <c r="A457" s="990"/>
      <c r="B457" s="993"/>
      <c r="C457" s="996"/>
      <c r="D457" s="703" t="s">
        <v>618</v>
      </c>
      <c r="E457" s="659">
        <v>0</v>
      </c>
      <c r="F457" s="659">
        <v>0</v>
      </c>
      <c r="G457" s="654">
        <v>0</v>
      </c>
      <c r="H457" s="659">
        <v>0</v>
      </c>
      <c r="I457" s="688"/>
      <c r="J457" s="714"/>
      <c r="K457" s="714"/>
      <c r="L457" s="714"/>
    </row>
    <row r="458" spans="1:12" ht="15">
      <c r="A458" s="990"/>
      <c r="B458" s="993"/>
      <c r="C458" s="996"/>
      <c r="D458" s="703" t="s">
        <v>535</v>
      </c>
      <c r="E458" s="659">
        <v>0</v>
      </c>
      <c r="F458" s="659"/>
      <c r="G458" s="654">
        <v>0</v>
      </c>
      <c r="H458" s="659">
        <v>0</v>
      </c>
      <c r="I458" s="688"/>
      <c r="J458" s="714"/>
      <c r="K458" s="714"/>
      <c r="L458" s="714"/>
    </row>
    <row r="459" spans="1:12" ht="27" customHeight="1">
      <c r="A459" s="991"/>
      <c r="B459" s="994"/>
      <c r="C459" s="997"/>
      <c r="D459" s="703" t="s">
        <v>619</v>
      </c>
      <c r="E459" s="659">
        <v>0</v>
      </c>
      <c r="F459" s="659">
        <v>0</v>
      </c>
      <c r="G459" s="654">
        <v>0</v>
      </c>
      <c r="H459" s="659">
        <v>0</v>
      </c>
      <c r="I459" s="688"/>
      <c r="J459" s="714"/>
      <c r="K459" s="714"/>
      <c r="L459" s="714"/>
    </row>
    <row r="460" spans="1:12" ht="15">
      <c r="A460" s="984">
        <v>112</v>
      </c>
      <c r="B460" s="1001" t="s">
        <v>538</v>
      </c>
      <c r="C460" s="1001" t="s">
        <v>509</v>
      </c>
      <c r="D460" s="685" t="s">
        <v>616</v>
      </c>
      <c r="E460" s="655">
        <f>E461+E462+E463+E464</f>
        <v>6932.4</v>
      </c>
      <c r="F460" s="655">
        <f>F461+F462+F463+F464</f>
        <v>5659</v>
      </c>
      <c r="G460" s="654">
        <f t="shared" si="31"/>
        <v>81.63118112053546</v>
      </c>
      <c r="H460" s="655">
        <f>H461+H462+H463+H464</f>
        <v>5628</v>
      </c>
      <c r="I460" s="686"/>
      <c r="J460" s="120"/>
      <c r="K460" s="120"/>
      <c r="L460" s="120"/>
    </row>
    <row r="461" spans="1:12" ht="15">
      <c r="A461" s="985"/>
      <c r="B461" s="1002"/>
      <c r="C461" s="1002"/>
      <c r="D461" s="685" t="s">
        <v>617</v>
      </c>
      <c r="E461" s="655">
        <f aca="true" t="shared" si="32" ref="E461:F464">E466</f>
        <v>1975.7</v>
      </c>
      <c r="F461" s="655">
        <f t="shared" si="32"/>
        <v>766</v>
      </c>
      <c r="G461" s="654">
        <f t="shared" si="31"/>
        <v>38.77106848205699</v>
      </c>
      <c r="H461" s="655">
        <f>H466</f>
        <v>736</v>
      </c>
      <c r="I461" s="686"/>
      <c r="J461" s="120"/>
      <c r="K461" s="120"/>
      <c r="L461" s="120"/>
    </row>
    <row r="462" spans="1:12" ht="26.25">
      <c r="A462" s="985"/>
      <c r="B462" s="1002"/>
      <c r="C462" s="1002"/>
      <c r="D462" s="685" t="s">
        <v>618</v>
      </c>
      <c r="E462" s="655">
        <f t="shared" si="32"/>
        <v>104</v>
      </c>
      <c r="F462" s="655">
        <f t="shared" si="32"/>
        <v>40</v>
      </c>
      <c r="G462" s="654">
        <f t="shared" si="31"/>
        <v>38.46153846153847</v>
      </c>
      <c r="H462" s="655">
        <f>H467</f>
        <v>39</v>
      </c>
      <c r="I462" s="686"/>
      <c r="J462" s="120"/>
      <c r="K462" s="120"/>
      <c r="L462" s="120"/>
    </row>
    <row r="463" spans="1:12" ht="15">
      <c r="A463" s="985"/>
      <c r="B463" s="1002"/>
      <c r="C463" s="1002"/>
      <c r="D463" s="685" t="s">
        <v>535</v>
      </c>
      <c r="E463" s="655">
        <f t="shared" si="32"/>
        <v>0</v>
      </c>
      <c r="F463" s="655">
        <f t="shared" si="32"/>
        <v>0</v>
      </c>
      <c r="G463" s="654">
        <v>0</v>
      </c>
      <c r="H463" s="655">
        <f>H468</f>
        <v>0</v>
      </c>
      <c r="I463" s="686"/>
      <c r="J463" s="120"/>
      <c r="K463" s="120"/>
      <c r="L463" s="120"/>
    </row>
    <row r="464" spans="1:12" ht="15">
      <c r="A464" s="986"/>
      <c r="B464" s="1003"/>
      <c r="C464" s="1003"/>
      <c r="D464" s="685" t="s">
        <v>619</v>
      </c>
      <c r="E464" s="655">
        <f t="shared" si="32"/>
        <v>4852.7</v>
      </c>
      <c r="F464" s="655">
        <f t="shared" si="32"/>
        <v>4853</v>
      </c>
      <c r="G464" s="654">
        <f t="shared" si="31"/>
        <v>100.00618212541472</v>
      </c>
      <c r="H464" s="655">
        <f>H469</f>
        <v>4853</v>
      </c>
      <c r="I464" s="686"/>
      <c r="J464" s="120"/>
      <c r="K464" s="120"/>
      <c r="L464" s="120"/>
    </row>
    <row r="465" spans="1:12" ht="233.25" customHeight="1">
      <c r="A465" s="989">
        <v>113</v>
      </c>
      <c r="B465" s="992" t="s">
        <v>511</v>
      </c>
      <c r="C465" s="995" t="s">
        <v>512</v>
      </c>
      <c r="D465" s="703" t="s">
        <v>616</v>
      </c>
      <c r="E465" s="655">
        <f>E466+E467+E468+E469</f>
        <v>6932.4</v>
      </c>
      <c r="F465" s="655">
        <f>F466+F467+F468+F469</f>
        <v>5659</v>
      </c>
      <c r="G465" s="654">
        <f t="shared" si="31"/>
        <v>81.63118112053546</v>
      </c>
      <c r="H465" s="655">
        <f>H466+H467+H468+H469</f>
        <v>5628</v>
      </c>
      <c r="I465" s="689" t="s">
        <v>665</v>
      </c>
      <c r="J465" s="697" t="s">
        <v>666</v>
      </c>
      <c r="K465" s="697" t="s">
        <v>667</v>
      </c>
      <c r="L465" s="697" t="s">
        <v>668</v>
      </c>
    </row>
    <row r="466" spans="1:12" ht="15">
      <c r="A466" s="990"/>
      <c r="B466" s="993"/>
      <c r="C466" s="996"/>
      <c r="D466" s="703" t="s">
        <v>617</v>
      </c>
      <c r="E466" s="690">
        <v>1975.7</v>
      </c>
      <c r="F466" s="659">
        <v>766</v>
      </c>
      <c r="G466" s="654">
        <f t="shared" si="31"/>
        <v>38.77106848205699</v>
      </c>
      <c r="H466" s="659">
        <v>736</v>
      </c>
      <c r="I466" s="691"/>
      <c r="J466" s="121"/>
      <c r="K466" s="121"/>
      <c r="L466" s="121"/>
    </row>
    <row r="467" spans="1:12" ht="26.25">
      <c r="A467" s="990"/>
      <c r="B467" s="993"/>
      <c r="C467" s="996"/>
      <c r="D467" s="703" t="s">
        <v>618</v>
      </c>
      <c r="E467" s="692">
        <v>104</v>
      </c>
      <c r="F467" s="659">
        <v>40</v>
      </c>
      <c r="G467" s="654">
        <f t="shared" si="31"/>
        <v>38.46153846153847</v>
      </c>
      <c r="H467" s="659">
        <v>39</v>
      </c>
      <c r="I467" s="704"/>
      <c r="J467" s="714"/>
      <c r="K467" s="714"/>
      <c r="L467" s="714"/>
    </row>
    <row r="468" spans="1:12" ht="15">
      <c r="A468" s="990"/>
      <c r="B468" s="993"/>
      <c r="C468" s="996"/>
      <c r="D468" s="703" t="s">
        <v>535</v>
      </c>
      <c r="E468" s="660">
        <v>0</v>
      </c>
      <c r="F468" s="659">
        <v>0</v>
      </c>
      <c r="G468" s="654">
        <v>0</v>
      </c>
      <c r="H468" s="659">
        <v>0</v>
      </c>
      <c r="I468" s="688"/>
      <c r="J468" s="714"/>
      <c r="K468" s="714"/>
      <c r="L468" s="714"/>
    </row>
    <row r="469" spans="1:12" ht="15">
      <c r="A469" s="991"/>
      <c r="B469" s="994"/>
      <c r="C469" s="997"/>
      <c r="D469" s="703" t="s">
        <v>619</v>
      </c>
      <c r="E469" s="655">
        <v>4852.7</v>
      </c>
      <c r="F469" s="659">
        <v>4853</v>
      </c>
      <c r="G469" s="654">
        <f t="shared" si="31"/>
        <v>100.00618212541472</v>
      </c>
      <c r="H469" s="659">
        <v>4853</v>
      </c>
      <c r="I469" s="688"/>
      <c r="J469" s="714"/>
      <c r="K469" s="714"/>
      <c r="L469" s="714"/>
    </row>
    <row r="470" spans="1:12" ht="15">
      <c r="A470" s="984">
        <v>114</v>
      </c>
      <c r="B470" s="1001" t="s">
        <v>513</v>
      </c>
      <c r="C470" s="1001" t="s">
        <v>514</v>
      </c>
      <c r="D470" s="685" t="s">
        <v>616</v>
      </c>
      <c r="E470" s="655">
        <f>E471+E472+E473+E474</f>
        <v>1384189.4</v>
      </c>
      <c r="F470" s="655">
        <f>F471+F472+F473+F474</f>
        <v>1389539.77</v>
      </c>
      <c r="G470" s="654">
        <f t="shared" si="31"/>
        <v>100.38653453060687</v>
      </c>
      <c r="H470" s="655">
        <f>H471+H472+H473+H474</f>
        <v>1299224</v>
      </c>
      <c r="I470" s="686"/>
      <c r="J470" s="120"/>
      <c r="K470" s="120"/>
      <c r="L470" s="120"/>
    </row>
    <row r="471" spans="1:12" ht="15">
      <c r="A471" s="985"/>
      <c r="B471" s="1002"/>
      <c r="C471" s="1002"/>
      <c r="D471" s="685" t="s">
        <v>617</v>
      </c>
      <c r="E471" s="655">
        <f aca="true" t="shared" si="33" ref="E471:F474">E476+E481+E486+E491</f>
        <v>853362</v>
      </c>
      <c r="F471" s="655">
        <f t="shared" si="33"/>
        <v>858445</v>
      </c>
      <c r="G471" s="654">
        <f t="shared" si="31"/>
        <v>100.59564405258261</v>
      </c>
      <c r="H471" s="655">
        <f>H476+H481+H486+H491</f>
        <v>847330.1</v>
      </c>
      <c r="I471" s="686"/>
      <c r="J471" s="120"/>
      <c r="K471" s="120"/>
      <c r="L471" s="120"/>
    </row>
    <row r="472" spans="1:12" ht="26.25">
      <c r="A472" s="985"/>
      <c r="B472" s="1002"/>
      <c r="C472" s="1002"/>
      <c r="D472" s="685" t="s">
        <v>618</v>
      </c>
      <c r="E472" s="655">
        <f t="shared" si="33"/>
        <v>440562</v>
      </c>
      <c r="F472" s="655">
        <f t="shared" si="33"/>
        <v>440829.37</v>
      </c>
      <c r="G472" s="654">
        <f t="shared" si="31"/>
        <v>100.06068839346108</v>
      </c>
      <c r="H472" s="655">
        <f>H477+H482+H487+H492</f>
        <v>361628.5</v>
      </c>
      <c r="I472" s="686"/>
      <c r="J472" s="120"/>
      <c r="K472" s="120"/>
      <c r="L472" s="120"/>
    </row>
    <row r="473" spans="1:12" ht="15">
      <c r="A473" s="985"/>
      <c r="B473" s="1002"/>
      <c r="C473" s="1002"/>
      <c r="D473" s="685" t="s">
        <v>535</v>
      </c>
      <c r="E473" s="655">
        <f t="shared" si="33"/>
        <v>0</v>
      </c>
      <c r="F473" s="655">
        <f t="shared" si="33"/>
        <v>0</v>
      </c>
      <c r="G473" s="654">
        <v>0</v>
      </c>
      <c r="H473" s="655">
        <f>H478+H483+H488+H493</f>
        <v>0</v>
      </c>
      <c r="I473" s="686"/>
      <c r="J473" s="120"/>
      <c r="K473" s="120"/>
      <c r="L473" s="120"/>
    </row>
    <row r="474" spans="1:12" ht="15">
      <c r="A474" s="986"/>
      <c r="B474" s="1003"/>
      <c r="C474" s="1003"/>
      <c r="D474" s="685" t="s">
        <v>619</v>
      </c>
      <c r="E474" s="655">
        <f t="shared" si="33"/>
        <v>90265.4</v>
      </c>
      <c r="F474" s="655">
        <f t="shared" si="33"/>
        <v>90265.4</v>
      </c>
      <c r="G474" s="654">
        <f t="shared" si="31"/>
        <v>100</v>
      </c>
      <c r="H474" s="655">
        <f>H479+H484+H489+H494</f>
        <v>90265.4</v>
      </c>
      <c r="I474" s="686"/>
      <c r="J474" s="120"/>
      <c r="K474" s="120"/>
      <c r="L474" s="120"/>
    </row>
    <row r="475" spans="1:12" ht="15">
      <c r="A475" s="989">
        <v>115</v>
      </c>
      <c r="B475" s="992" t="s">
        <v>515</v>
      </c>
      <c r="C475" s="995" t="s">
        <v>516</v>
      </c>
      <c r="D475" s="703" t="s">
        <v>616</v>
      </c>
      <c r="E475" s="655">
        <f>E476+E477+E478+E479</f>
        <v>709983</v>
      </c>
      <c r="F475" s="655">
        <f>F476+F477+F478+F479</f>
        <v>709982</v>
      </c>
      <c r="G475" s="654">
        <f t="shared" si="31"/>
        <v>99.99985915155715</v>
      </c>
      <c r="H475" s="655">
        <f>H476+H477+H478+H479</f>
        <v>690183</v>
      </c>
      <c r="I475" s="688"/>
      <c r="J475" s="714"/>
      <c r="K475" s="714"/>
      <c r="L475" s="714"/>
    </row>
    <row r="476" spans="1:12" ht="15">
      <c r="A476" s="990"/>
      <c r="B476" s="993"/>
      <c r="C476" s="996"/>
      <c r="D476" s="703" t="s">
        <v>617</v>
      </c>
      <c r="E476" s="655">
        <v>534997</v>
      </c>
      <c r="F476" s="659">
        <v>534996</v>
      </c>
      <c r="G476" s="654">
        <f t="shared" si="31"/>
        <v>99.99981308306401</v>
      </c>
      <c r="H476" s="659">
        <v>531876</v>
      </c>
      <c r="I476" s="688"/>
      <c r="J476" s="714"/>
      <c r="K476" s="714"/>
      <c r="L476" s="714"/>
    </row>
    <row r="477" spans="1:12" ht="26.25">
      <c r="A477" s="990"/>
      <c r="B477" s="993"/>
      <c r="C477" s="996"/>
      <c r="D477" s="703" t="s">
        <v>618</v>
      </c>
      <c r="E477" s="655">
        <v>96359</v>
      </c>
      <c r="F477" s="659">
        <v>96359</v>
      </c>
      <c r="G477" s="654">
        <f t="shared" si="31"/>
        <v>100</v>
      </c>
      <c r="H477" s="659">
        <v>79680</v>
      </c>
      <c r="I477" s="688"/>
      <c r="J477" s="714"/>
      <c r="K477" s="714"/>
      <c r="L477" s="714"/>
    </row>
    <row r="478" spans="1:12" ht="15">
      <c r="A478" s="990"/>
      <c r="B478" s="993"/>
      <c r="C478" s="996"/>
      <c r="D478" s="703" t="s">
        <v>535</v>
      </c>
      <c r="E478" s="692">
        <v>0</v>
      </c>
      <c r="F478" s="659">
        <v>0</v>
      </c>
      <c r="G478" s="654">
        <v>0</v>
      </c>
      <c r="H478" s="659">
        <v>0</v>
      </c>
      <c r="I478" s="688"/>
      <c r="J478" s="714"/>
      <c r="K478" s="714"/>
      <c r="L478" s="714"/>
    </row>
    <row r="479" spans="1:12" ht="15">
      <c r="A479" s="991"/>
      <c r="B479" s="994"/>
      <c r="C479" s="997"/>
      <c r="D479" s="703" t="s">
        <v>619</v>
      </c>
      <c r="E479" s="655">
        <v>78627</v>
      </c>
      <c r="F479" s="659">
        <v>78627</v>
      </c>
      <c r="G479" s="654">
        <f t="shared" si="31"/>
        <v>100</v>
      </c>
      <c r="H479" s="659">
        <v>78627</v>
      </c>
      <c r="I479" s="688"/>
      <c r="J479" s="714"/>
      <c r="K479" s="714"/>
      <c r="L479" s="714"/>
    </row>
    <row r="480" spans="1:12" ht="15">
      <c r="A480" s="989">
        <v>116</v>
      </c>
      <c r="B480" s="992" t="s">
        <v>517</v>
      </c>
      <c r="C480" s="995" t="s">
        <v>519</v>
      </c>
      <c r="D480" s="703" t="s">
        <v>616</v>
      </c>
      <c r="E480" s="655">
        <f>E481+E482+E483+E484</f>
        <v>139262</v>
      </c>
      <c r="F480" s="693">
        <f>F481+F482+F483+F484</f>
        <v>139261.90000000002</v>
      </c>
      <c r="G480" s="654">
        <f t="shared" si="31"/>
        <v>99.9999281929026</v>
      </c>
      <c r="H480" s="655">
        <f>H481+H482+H483+H484</f>
        <v>139261.90000000002</v>
      </c>
      <c r="I480" s="688"/>
      <c r="J480" s="714"/>
      <c r="K480" s="714"/>
      <c r="L480" s="714"/>
    </row>
    <row r="481" spans="1:12" ht="15">
      <c r="A481" s="990"/>
      <c r="B481" s="993"/>
      <c r="C481" s="996"/>
      <c r="D481" s="703" t="s">
        <v>617</v>
      </c>
      <c r="E481" s="694">
        <v>99212</v>
      </c>
      <c r="F481" s="659">
        <v>99211.6</v>
      </c>
      <c r="G481" s="654">
        <f t="shared" si="31"/>
        <v>99.99959682296496</v>
      </c>
      <c r="H481" s="659">
        <v>99211.6</v>
      </c>
      <c r="I481" s="688"/>
      <c r="J481" s="714"/>
      <c r="K481" s="714"/>
      <c r="L481" s="714"/>
    </row>
    <row r="482" spans="1:12" ht="26.25">
      <c r="A482" s="990"/>
      <c r="B482" s="993"/>
      <c r="C482" s="996"/>
      <c r="D482" s="703" t="s">
        <v>618</v>
      </c>
      <c r="E482" s="655">
        <v>40050</v>
      </c>
      <c r="F482" s="659">
        <v>40050.3</v>
      </c>
      <c r="G482" s="654">
        <f t="shared" si="31"/>
        <v>100.00074906367043</v>
      </c>
      <c r="H482" s="659">
        <v>40050.3</v>
      </c>
      <c r="I482" s="688"/>
      <c r="J482" s="714"/>
      <c r="K482" s="714"/>
      <c r="L482" s="714"/>
    </row>
    <row r="483" spans="1:12" ht="15">
      <c r="A483" s="990"/>
      <c r="B483" s="993"/>
      <c r="C483" s="996"/>
      <c r="D483" s="703" t="s">
        <v>535</v>
      </c>
      <c r="E483" s="692">
        <v>0</v>
      </c>
      <c r="F483" s="659">
        <v>0</v>
      </c>
      <c r="G483" s="654">
        <v>0</v>
      </c>
      <c r="H483" s="659">
        <v>0</v>
      </c>
      <c r="I483" s="688"/>
      <c r="J483" s="714"/>
      <c r="K483" s="714"/>
      <c r="L483" s="714"/>
    </row>
    <row r="484" spans="1:12" ht="15">
      <c r="A484" s="991"/>
      <c r="B484" s="994"/>
      <c r="C484" s="997"/>
      <c r="D484" s="703" t="s">
        <v>619</v>
      </c>
      <c r="E484" s="692">
        <v>0</v>
      </c>
      <c r="F484" s="659">
        <v>0</v>
      </c>
      <c r="G484" s="654">
        <v>0</v>
      </c>
      <c r="H484" s="659">
        <v>0</v>
      </c>
      <c r="I484" s="695"/>
      <c r="J484" s="122"/>
      <c r="K484" s="122"/>
      <c r="L484" s="122"/>
    </row>
    <row r="485" spans="1:12" ht="15">
      <c r="A485" s="989">
        <v>117</v>
      </c>
      <c r="B485" s="1004" t="s">
        <v>520</v>
      </c>
      <c r="C485" s="1007" t="s">
        <v>518</v>
      </c>
      <c r="D485" s="703" t="s">
        <v>616</v>
      </c>
      <c r="E485" s="655">
        <f>E486+E487+E488+E489</f>
        <v>105308.4</v>
      </c>
      <c r="F485" s="655">
        <f>F486+F487+F488+F489</f>
        <v>110659.87</v>
      </c>
      <c r="G485" s="654">
        <f t="shared" si="31"/>
        <v>105.08171238001907</v>
      </c>
      <c r="H485" s="655">
        <f>H486+H487+H488+H489</f>
        <v>102575.4</v>
      </c>
      <c r="I485" s="695"/>
      <c r="J485" s="122"/>
      <c r="K485" s="122"/>
      <c r="L485" s="122"/>
    </row>
    <row r="486" spans="1:12" ht="15">
      <c r="A486" s="990"/>
      <c r="B486" s="1005"/>
      <c r="C486" s="1007"/>
      <c r="D486" s="703" t="s">
        <v>617</v>
      </c>
      <c r="E486" s="655">
        <v>88986</v>
      </c>
      <c r="F486" s="659">
        <v>94070.4</v>
      </c>
      <c r="G486" s="654">
        <f t="shared" si="31"/>
        <v>105.71370777425662</v>
      </c>
      <c r="H486" s="659">
        <v>86391</v>
      </c>
      <c r="I486" s="695"/>
      <c r="J486" s="122"/>
      <c r="K486" s="122"/>
      <c r="L486" s="122"/>
    </row>
    <row r="487" spans="1:12" ht="26.25">
      <c r="A487" s="990"/>
      <c r="B487" s="1005"/>
      <c r="C487" s="1007"/>
      <c r="D487" s="703" t="s">
        <v>618</v>
      </c>
      <c r="E487" s="655">
        <v>4684</v>
      </c>
      <c r="F487" s="659">
        <v>4951.07</v>
      </c>
      <c r="G487" s="654">
        <f t="shared" si="31"/>
        <v>105.70175064047822</v>
      </c>
      <c r="H487" s="659">
        <v>4546</v>
      </c>
      <c r="I487" s="695"/>
      <c r="J487" s="122"/>
      <c r="K487" s="122"/>
      <c r="L487" s="122"/>
    </row>
    <row r="488" spans="1:12" ht="15">
      <c r="A488" s="990"/>
      <c r="B488" s="1005"/>
      <c r="C488" s="1007"/>
      <c r="D488" s="703" t="s">
        <v>535</v>
      </c>
      <c r="E488" s="692">
        <v>0</v>
      </c>
      <c r="F488" s="659">
        <v>0</v>
      </c>
      <c r="G488" s="654">
        <v>0</v>
      </c>
      <c r="H488" s="659">
        <v>0</v>
      </c>
      <c r="I488" s="695"/>
      <c r="J488" s="122"/>
      <c r="K488" s="122"/>
      <c r="L488" s="122"/>
    </row>
    <row r="489" spans="1:12" ht="15">
      <c r="A489" s="991"/>
      <c r="B489" s="1006"/>
      <c r="C489" s="1007"/>
      <c r="D489" s="703" t="s">
        <v>619</v>
      </c>
      <c r="E489" s="655">
        <v>11638.4</v>
      </c>
      <c r="F489" s="659">
        <v>11638.4</v>
      </c>
      <c r="G489" s="654">
        <f t="shared" si="31"/>
        <v>100</v>
      </c>
      <c r="H489" s="659">
        <v>11638.4</v>
      </c>
      <c r="I489" s="695"/>
      <c r="J489" s="122"/>
      <c r="K489" s="122"/>
      <c r="L489" s="122"/>
    </row>
    <row r="490" spans="1:12" ht="15">
      <c r="A490" s="989">
        <v>118</v>
      </c>
      <c r="B490" s="992" t="s">
        <v>522</v>
      </c>
      <c r="C490" s="995" t="s">
        <v>521</v>
      </c>
      <c r="D490" s="703" t="s">
        <v>616</v>
      </c>
      <c r="E490" s="655">
        <f>E491+E492+E493+E494</f>
        <v>429636</v>
      </c>
      <c r="F490" s="655">
        <f>F491+F492+F493+F494</f>
        <v>429636</v>
      </c>
      <c r="G490" s="654">
        <f t="shared" si="31"/>
        <v>100</v>
      </c>
      <c r="H490" s="655">
        <f>H491+H492+H493+H494</f>
        <v>367203.7</v>
      </c>
      <c r="I490" s="695"/>
      <c r="J490" s="122"/>
      <c r="K490" s="122"/>
      <c r="L490" s="122"/>
    </row>
    <row r="491" spans="1:12" ht="15">
      <c r="A491" s="990"/>
      <c r="B491" s="993"/>
      <c r="C491" s="996"/>
      <c r="D491" s="703" t="s">
        <v>617</v>
      </c>
      <c r="E491" s="655">
        <v>130167</v>
      </c>
      <c r="F491" s="659">
        <v>130167</v>
      </c>
      <c r="G491" s="654">
        <f t="shared" si="31"/>
        <v>100</v>
      </c>
      <c r="H491" s="659">
        <v>129851.5</v>
      </c>
      <c r="I491" s="695"/>
      <c r="J491" s="122"/>
      <c r="K491" s="122"/>
      <c r="L491" s="122"/>
    </row>
    <row r="492" spans="1:12" ht="26.25">
      <c r="A492" s="990"/>
      <c r="B492" s="993"/>
      <c r="C492" s="996"/>
      <c r="D492" s="703" t="s">
        <v>618</v>
      </c>
      <c r="E492" s="655">
        <v>299469</v>
      </c>
      <c r="F492" s="659">
        <v>299469</v>
      </c>
      <c r="G492" s="654">
        <f t="shared" si="31"/>
        <v>100</v>
      </c>
      <c r="H492" s="659">
        <v>237352.2</v>
      </c>
      <c r="I492" s="695"/>
      <c r="J492" s="122"/>
      <c r="K492" s="122"/>
      <c r="L492" s="122"/>
    </row>
    <row r="493" spans="1:12" ht="15">
      <c r="A493" s="990"/>
      <c r="B493" s="993"/>
      <c r="C493" s="996"/>
      <c r="D493" s="703" t="s">
        <v>535</v>
      </c>
      <c r="E493" s="679">
        <v>0</v>
      </c>
      <c r="F493" s="659">
        <v>0</v>
      </c>
      <c r="G493" s="654">
        <v>0</v>
      </c>
      <c r="H493" s="659">
        <v>0</v>
      </c>
      <c r="I493" s="695"/>
      <c r="J493" s="122"/>
      <c r="K493" s="122"/>
      <c r="L493" s="122"/>
    </row>
    <row r="494" spans="1:12" ht="15">
      <c r="A494" s="990"/>
      <c r="B494" s="994"/>
      <c r="C494" s="997"/>
      <c r="D494" s="703" t="s">
        <v>619</v>
      </c>
      <c r="E494" s="679">
        <v>0</v>
      </c>
      <c r="F494" s="659">
        <v>0</v>
      </c>
      <c r="G494" s="654">
        <v>0</v>
      </c>
      <c r="H494" s="696">
        <v>0</v>
      </c>
      <c r="I494" s="695"/>
      <c r="J494" s="122"/>
      <c r="K494" s="122"/>
      <c r="L494" s="122"/>
    </row>
    <row r="495" spans="1:12" ht="12.75">
      <c r="A495" s="123"/>
      <c r="B495" s="124"/>
      <c r="C495" s="123"/>
      <c r="D495" s="124"/>
      <c r="E495" s="572"/>
      <c r="F495" s="573"/>
      <c r="G495" s="125"/>
      <c r="H495" s="573"/>
      <c r="I495" s="126"/>
      <c r="J495" s="127"/>
      <c r="K495" s="128"/>
      <c r="L495" s="127"/>
    </row>
    <row r="496" ht="24" customHeight="1"/>
  </sheetData>
  <sheetProtection/>
  <mergeCells count="800">
    <mergeCell ref="A485:A489"/>
    <mergeCell ref="B485:B489"/>
    <mergeCell ref="C485:C489"/>
    <mergeCell ref="A490:A494"/>
    <mergeCell ref="B490:B494"/>
    <mergeCell ref="C490:C494"/>
    <mergeCell ref="A475:A479"/>
    <mergeCell ref="B475:B479"/>
    <mergeCell ref="C475:C479"/>
    <mergeCell ref="A480:A484"/>
    <mergeCell ref="B480:B484"/>
    <mergeCell ref="C480:C484"/>
    <mergeCell ref="A465:A469"/>
    <mergeCell ref="B465:B469"/>
    <mergeCell ref="C465:C469"/>
    <mergeCell ref="A470:A474"/>
    <mergeCell ref="B470:B474"/>
    <mergeCell ref="C470:C474"/>
    <mergeCell ref="A455:A459"/>
    <mergeCell ref="B455:B459"/>
    <mergeCell ref="C455:C459"/>
    <mergeCell ref="A460:A464"/>
    <mergeCell ref="B460:B464"/>
    <mergeCell ref="C460:C464"/>
    <mergeCell ref="I445:I449"/>
    <mergeCell ref="J445:J449"/>
    <mergeCell ref="K445:K449"/>
    <mergeCell ref="L445:L449"/>
    <mergeCell ref="A450:A454"/>
    <mergeCell ref="B450:B454"/>
    <mergeCell ref="C450:C454"/>
    <mergeCell ref="A440:A444"/>
    <mergeCell ref="B440:B444"/>
    <mergeCell ref="C440:C444"/>
    <mergeCell ref="A445:A449"/>
    <mergeCell ref="B445:B449"/>
    <mergeCell ref="C445:C449"/>
    <mergeCell ref="L431:L434"/>
    <mergeCell ref="A435:A439"/>
    <mergeCell ref="B435:B439"/>
    <mergeCell ref="C435:C439"/>
    <mergeCell ref="I435:I439"/>
    <mergeCell ref="J435:J439"/>
    <mergeCell ref="K435:K439"/>
    <mergeCell ref="L435:L439"/>
    <mergeCell ref="A431:A434"/>
    <mergeCell ref="B431:B434"/>
    <mergeCell ref="C431:C434"/>
    <mergeCell ref="I431:I434"/>
    <mergeCell ref="J431:J434"/>
    <mergeCell ref="K431:K434"/>
    <mergeCell ref="L423:L426"/>
    <mergeCell ref="A427:A430"/>
    <mergeCell ref="B427:B430"/>
    <mergeCell ref="C427:C430"/>
    <mergeCell ref="I427:I430"/>
    <mergeCell ref="J427:J430"/>
    <mergeCell ref="K427:K430"/>
    <mergeCell ref="L427:L430"/>
    <mergeCell ref="A423:A426"/>
    <mergeCell ref="B423:B426"/>
    <mergeCell ref="C423:C426"/>
    <mergeCell ref="I423:I426"/>
    <mergeCell ref="J423:J426"/>
    <mergeCell ref="K423:K426"/>
    <mergeCell ref="L415:L418"/>
    <mergeCell ref="A419:A422"/>
    <mergeCell ref="B419:B422"/>
    <mergeCell ref="C419:C422"/>
    <mergeCell ref="I419:I422"/>
    <mergeCell ref="J419:J422"/>
    <mergeCell ref="K419:K422"/>
    <mergeCell ref="L419:L422"/>
    <mergeCell ref="A415:A418"/>
    <mergeCell ref="B415:B418"/>
    <mergeCell ref="C415:C418"/>
    <mergeCell ref="I415:I418"/>
    <mergeCell ref="J415:J418"/>
    <mergeCell ref="K415:K418"/>
    <mergeCell ref="L407:L410"/>
    <mergeCell ref="A411:A414"/>
    <mergeCell ref="B411:B414"/>
    <mergeCell ref="C411:C414"/>
    <mergeCell ref="I411:I414"/>
    <mergeCell ref="J411:J414"/>
    <mergeCell ref="K411:K414"/>
    <mergeCell ref="L411:L414"/>
    <mergeCell ref="A407:A410"/>
    <mergeCell ref="B407:B410"/>
    <mergeCell ref="C407:C410"/>
    <mergeCell ref="I407:I410"/>
    <mergeCell ref="J407:J410"/>
    <mergeCell ref="K407:K410"/>
    <mergeCell ref="L399:L402"/>
    <mergeCell ref="A403:A406"/>
    <mergeCell ref="B403:B406"/>
    <mergeCell ref="C403:C406"/>
    <mergeCell ref="I403:I406"/>
    <mergeCell ref="J403:J406"/>
    <mergeCell ref="K403:K406"/>
    <mergeCell ref="L403:L406"/>
    <mergeCell ref="A399:A402"/>
    <mergeCell ref="B399:B402"/>
    <mergeCell ref="C399:C402"/>
    <mergeCell ref="I399:I402"/>
    <mergeCell ref="J399:J402"/>
    <mergeCell ref="K399:K402"/>
    <mergeCell ref="L391:L394"/>
    <mergeCell ref="A395:A398"/>
    <mergeCell ref="B395:B398"/>
    <mergeCell ref="C395:C398"/>
    <mergeCell ref="I395:I398"/>
    <mergeCell ref="J395:J398"/>
    <mergeCell ref="K395:K398"/>
    <mergeCell ref="L395:L398"/>
    <mergeCell ref="A391:A394"/>
    <mergeCell ref="B391:B394"/>
    <mergeCell ref="C391:C394"/>
    <mergeCell ref="I391:I394"/>
    <mergeCell ref="J391:J394"/>
    <mergeCell ref="K391:K394"/>
    <mergeCell ref="L383:L386"/>
    <mergeCell ref="A387:A390"/>
    <mergeCell ref="B387:B390"/>
    <mergeCell ref="C387:C390"/>
    <mergeCell ref="I387:I390"/>
    <mergeCell ref="J387:J390"/>
    <mergeCell ref="K387:K390"/>
    <mergeCell ref="L387:L390"/>
    <mergeCell ref="A383:A386"/>
    <mergeCell ref="B383:B386"/>
    <mergeCell ref="C383:C386"/>
    <mergeCell ref="I383:I386"/>
    <mergeCell ref="J383:J386"/>
    <mergeCell ref="K383:K386"/>
    <mergeCell ref="L375:L378"/>
    <mergeCell ref="A379:A382"/>
    <mergeCell ref="B379:B382"/>
    <mergeCell ref="C379:C382"/>
    <mergeCell ref="I379:I382"/>
    <mergeCell ref="J379:J382"/>
    <mergeCell ref="K379:K382"/>
    <mergeCell ref="L379:L382"/>
    <mergeCell ref="A375:A378"/>
    <mergeCell ref="B375:B378"/>
    <mergeCell ref="C375:C378"/>
    <mergeCell ref="I375:I378"/>
    <mergeCell ref="J375:J378"/>
    <mergeCell ref="K375:K378"/>
    <mergeCell ref="L367:L370"/>
    <mergeCell ref="A371:A374"/>
    <mergeCell ref="B371:B374"/>
    <mergeCell ref="C371:C374"/>
    <mergeCell ref="I371:I374"/>
    <mergeCell ref="J371:J374"/>
    <mergeCell ref="K371:K374"/>
    <mergeCell ref="L371:L374"/>
    <mergeCell ref="A367:A370"/>
    <mergeCell ref="B367:B370"/>
    <mergeCell ref="C367:C370"/>
    <mergeCell ref="I367:I370"/>
    <mergeCell ref="J367:J370"/>
    <mergeCell ref="K367:K370"/>
    <mergeCell ref="L359:L362"/>
    <mergeCell ref="A363:A366"/>
    <mergeCell ref="B363:B366"/>
    <mergeCell ref="C363:C366"/>
    <mergeCell ref="I363:I366"/>
    <mergeCell ref="J363:J366"/>
    <mergeCell ref="K363:K366"/>
    <mergeCell ref="L363:L366"/>
    <mergeCell ref="A359:A362"/>
    <mergeCell ref="B359:B362"/>
    <mergeCell ref="C359:C362"/>
    <mergeCell ref="I359:I362"/>
    <mergeCell ref="J359:J362"/>
    <mergeCell ref="K359:K362"/>
    <mergeCell ref="L351:L354"/>
    <mergeCell ref="A355:A358"/>
    <mergeCell ref="B355:B358"/>
    <mergeCell ref="C355:C358"/>
    <mergeCell ref="I355:I358"/>
    <mergeCell ref="J355:J358"/>
    <mergeCell ref="K355:K358"/>
    <mergeCell ref="L355:L358"/>
    <mergeCell ref="A351:A354"/>
    <mergeCell ref="B351:B354"/>
    <mergeCell ref="C351:C354"/>
    <mergeCell ref="I351:I354"/>
    <mergeCell ref="J351:J354"/>
    <mergeCell ref="K351:K354"/>
    <mergeCell ref="L343:L346"/>
    <mergeCell ref="A347:A350"/>
    <mergeCell ref="B347:B350"/>
    <mergeCell ref="C347:C350"/>
    <mergeCell ref="I347:I350"/>
    <mergeCell ref="J347:J350"/>
    <mergeCell ref="K347:K350"/>
    <mergeCell ref="L347:L350"/>
    <mergeCell ref="A343:A346"/>
    <mergeCell ref="B343:B346"/>
    <mergeCell ref="C343:C346"/>
    <mergeCell ref="I343:I346"/>
    <mergeCell ref="J343:J346"/>
    <mergeCell ref="K343:K346"/>
    <mergeCell ref="L335:L338"/>
    <mergeCell ref="A339:A342"/>
    <mergeCell ref="B339:B342"/>
    <mergeCell ref="C339:C342"/>
    <mergeCell ref="I339:I342"/>
    <mergeCell ref="J339:J342"/>
    <mergeCell ref="K339:K342"/>
    <mergeCell ref="L339:L342"/>
    <mergeCell ref="A335:A338"/>
    <mergeCell ref="B335:B338"/>
    <mergeCell ref="C335:C338"/>
    <mergeCell ref="I335:I338"/>
    <mergeCell ref="J335:J338"/>
    <mergeCell ref="K335:K338"/>
    <mergeCell ref="L327:L330"/>
    <mergeCell ref="A331:A334"/>
    <mergeCell ref="B331:B334"/>
    <mergeCell ref="C331:C334"/>
    <mergeCell ref="I331:I334"/>
    <mergeCell ref="J331:J334"/>
    <mergeCell ref="K331:K334"/>
    <mergeCell ref="L331:L334"/>
    <mergeCell ref="A327:A330"/>
    <mergeCell ref="B327:B330"/>
    <mergeCell ref="C327:C330"/>
    <mergeCell ref="I327:I330"/>
    <mergeCell ref="J327:J330"/>
    <mergeCell ref="K327:K330"/>
    <mergeCell ref="L319:L322"/>
    <mergeCell ref="A323:A326"/>
    <mergeCell ref="B323:B326"/>
    <mergeCell ref="C323:C326"/>
    <mergeCell ref="I323:I326"/>
    <mergeCell ref="J323:J326"/>
    <mergeCell ref="K323:K326"/>
    <mergeCell ref="L323:L326"/>
    <mergeCell ref="A319:A322"/>
    <mergeCell ref="B319:B322"/>
    <mergeCell ref="C319:C322"/>
    <mergeCell ref="I319:I322"/>
    <mergeCell ref="J319:J322"/>
    <mergeCell ref="K319:K322"/>
    <mergeCell ref="L311:L314"/>
    <mergeCell ref="A315:A318"/>
    <mergeCell ref="B315:B318"/>
    <mergeCell ref="C315:C318"/>
    <mergeCell ref="I315:I318"/>
    <mergeCell ref="J315:J318"/>
    <mergeCell ref="K315:K318"/>
    <mergeCell ref="L315:L318"/>
    <mergeCell ref="A311:A314"/>
    <mergeCell ref="B311:B314"/>
    <mergeCell ref="C311:C314"/>
    <mergeCell ref="I311:I314"/>
    <mergeCell ref="J311:J314"/>
    <mergeCell ref="K311:K314"/>
    <mergeCell ref="L303:L306"/>
    <mergeCell ref="A307:A310"/>
    <mergeCell ref="B307:B310"/>
    <mergeCell ref="C307:C310"/>
    <mergeCell ref="I307:I310"/>
    <mergeCell ref="J307:J310"/>
    <mergeCell ref="K307:K310"/>
    <mergeCell ref="L307:L310"/>
    <mergeCell ref="A303:A306"/>
    <mergeCell ref="B303:B306"/>
    <mergeCell ref="C303:C306"/>
    <mergeCell ref="I303:I306"/>
    <mergeCell ref="J303:J306"/>
    <mergeCell ref="K303:K306"/>
    <mergeCell ref="L295:L298"/>
    <mergeCell ref="A299:A302"/>
    <mergeCell ref="B299:B302"/>
    <mergeCell ref="C299:C302"/>
    <mergeCell ref="I299:I302"/>
    <mergeCell ref="J299:J302"/>
    <mergeCell ref="K299:K302"/>
    <mergeCell ref="L299:L302"/>
    <mergeCell ref="A295:A298"/>
    <mergeCell ref="B295:B298"/>
    <mergeCell ref="C295:C298"/>
    <mergeCell ref="I295:I298"/>
    <mergeCell ref="J295:J298"/>
    <mergeCell ref="K295:K298"/>
    <mergeCell ref="L287:L290"/>
    <mergeCell ref="A291:A294"/>
    <mergeCell ref="B291:B294"/>
    <mergeCell ref="C291:C294"/>
    <mergeCell ref="I291:I294"/>
    <mergeCell ref="J291:J294"/>
    <mergeCell ref="K291:K294"/>
    <mergeCell ref="L291:L294"/>
    <mergeCell ref="A287:A290"/>
    <mergeCell ref="B287:B290"/>
    <mergeCell ref="C287:C290"/>
    <mergeCell ref="I287:I290"/>
    <mergeCell ref="J287:J290"/>
    <mergeCell ref="K287:K290"/>
    <mergeCell ref="L279:L282"/>
    <mergeCell ref="A283:A286"/>
    <mergeCell ref="B283:B286"/>
    <mergeCell ref="C283:C286"/>
    <mergeCell ref="I283:I286"/>
    <mergeCell ref="J283:J286"/>
    <mergeCell ref="K283:K286"/>
    <mergeCell ref="L283:L286"/>
    <mergeCell ref="A279:A282"/>
    <mergeCell ref="B279:B282"/>
    <mergeCell ref="C279:C282"/>
    <mergeCell ref="I279:I282"/>
    <mergeCell ref="J279:J282"/>
    <mergeCell ref="K279:K282"/>
    <mergeCell ref="L271:L274"/>
    <mergeCell ref="A275:A278"/>
    <mergeCell ref="B275:B278"/>
    <mergeCell ref="C275:C278"/>
    <mergeCell ref="I275:I278"/>
    <mergeCell ref="J275:J278"/>
    <mergeCell ref="K275:K278"/>
    <mergeCell ref="L275:L278"/>
    <mergeCell ref="A271:A274"/>
    <mergeCell ref="B271:B274"/>
    <mergeCell ref="C271:C274"/>
    <mergeCell ref="I271:I274"/>
    <mergeCell ref="J271:J274"/>
    <mergeCell ref="K271:K274"/>
    <mergeCell ref="L263:L266"/>
    <mergeCell ref="A267:A270"/>
    <mergeCell ref="B267:B270"/>
    <mergeCell ref="C267:C270"/>
    <mergeCell ref="I267:I270"/>
    <mergeCell ref="J267:J270"/>
    <mergeCell ref="K267:K270"/>
    <mergeCell ref="L267:L270"/>
    <mergeCell ref="A263:A266"/>
    <mergeCell ref="B263:B266"/>
    <mergeCell ref="C263:C266"/>
    <mergeCell ref="I263:I266"/>
    <mergeCell ref="J263:J266"/>
    <mergeCell ref="K263:K266"/>
    <mergeCell ref="L255:L258"/>
    <mergeCell ref="A259:A262"/>
    <mergeCell ref="B259:B262"/>
    <mergeCell ref="C259:C262"/>
    <mergeCell ref="I259:I262"/>
    <mergeCell ref="J259:J262"/>
    <mergeCell ref="K259:K262"/>
    <mergeCell ref="L259:L262"/>
    <mergeCell ref="A255:A258"/>
    <mergeCell ref="B255:B258"/>
    <mergeCell ref="C255:C258"/>
    <mergeCell ref="I255:I258"/>
    <mergeCell ref="J255:J258"/>
    <mergeCell ref="K255:K258"/>
    <mergeCell ref="L247:L250"/>
    <mergeCell ref="A251:A254"/>
    <mergeCell ref="B251:B254"/>
    <mergeCell ref="C251:C254"/>
    <mergeCell ref="I251:I254"/>
    <mergeCell ref="J251:J254"/>
    <mergeCell ref="K251:K254"/>
    <mergeCell ref="L251:L254"/>
    <mergeCell ref="A247:A250"/>
    <mergeCell ref="B247:B250"/>
    <mergeCell ref="C247:C250"/>
    <mergeCell ref="I247:I250"/>
    <mergeCell ref="J247:J250"/>
    <mergeCell ref="K247:K250"/>
    <mergeCell ref="L239:L242"/>
    <mergeCell ref="A243:A246"/>
    <mergeCell ref="B243:B246"/>
    <mergeCell ref="C243:C246"/>
    <mergeCell ref="I243:I246"/>
    <mergeCell ref="J243:J246"/>
    <mergeCell ref="K243:K246"/>
    <mergeCell ref="L243:L246"/>
    <mergeCell ref="A239:A242"/>
    <mergeCell ref="B239:B242"/>
    <mergeCell ref="C239:C242"/>
    <mergeCell ref="I239:I242"/>
    <mergeCell ref="J239:J242"/>
    <mergeCell ref="K239:K242"/>
    <mergeCell ref="L231:L234"/>
    <mergeCell ref="A235:A238"/>
    <mergeCell ref="B235:B238"/>
    <mergeCell ref="C235:C238"/>
    <mergeCell ref="I235:I238"/>
    <mergeCell ref="J235:J238"/>
    <mergeCell ref="K235:K238"/>
    <mergeCell ref="L235:L238"/>
    <mergeCell ref="A231:A234"/>
    <mergeCell ref="B231:B234"/>
    <mergeCell ref="C231:C234"/>
    <mergeCell ref="I231:I234"/>
    <mergeCell ref="J231:J234"/>
    <mergeCell ref="K231:K234"/>
    <mergeCell ref="L223:L226"/>
    <mergeCell ref="A227:A230"/>
    <mergeCell ref="B227:B230"/>
    <mergeCell ref="C227:C230"/>
    <mergeCell ref="I227:I230"/>
    <mergeCell ref="J227:J230"/>
    <mergeCell ref="K227:K230"/>
    <mergeCell ref="L227:L230"/>
    <mergeCell ref="A223:A226"/>
    <mergeCell ref="B223:B226"/>
    <mergeCell ref="C223:C226"/>
    <mergeCell ref="I223:I226"/>
    <mergeCell ref="J223:J226"/>
    <mergeCell ref="K223:K226"/>
    <mergeCell ref="L215:L218"/>
    <mergeCell ref="A219:A222"/>
    <mergeCell ref="B219:B222"/>
    <mergeCell ref="C219:C222"/>
    <mergeCell ref="I219:I222"/>
    <mergeCell ref="J219:J222"/>
    <mergeCell ref="K219:K222"/>
    <mergeCell ref="L219:L222"/>
    <mergeCell ref="A215:A218"/>
    <mergeCell ref="B215:B218"/>
    <mergeCell ref="C215:C218"/>
    <mergeCell ref="I215:I218"/>
    <mergeCell ref="J215:J218"/>
    <mergeCell ref="K215:K218"/>
    <mergeCell ref="L207:L210"/>
    <mergeCell ref="A211:A214"/>
    <mergeCell ref="B211:B214"/>
    <mergeCell ref="C211:C214"/>
    <mergeCell ref="I211:I214"/>
    <mergeCell ref="J211:J214"/>
    <mergeCell ref="K211:K214"/>
    <mergeCell ref="L211:L214"/>
    <mergeCell ref="A207:A210"/>
    <mergeCell ref="B207:B210"/>
    <mergeCell ref="C207:C210"/>
    <mergeCell ref="I207:I210"/>
    <mergeCell ref="J207:J210"/>
    <mergeCell ref="K207:K210"/>
    <mergeCell ref="L199:L202"/>
    <mergeCell ref="A203:A206"/>
    <mergeCell ref="B203:B206"/>
    <mergeCell ref="C203:C206"/>
    <mergeCell ref="I203:I206"/>
    <mergeCell ref="J203:J206"/>
    <mergeCell ref="K203:K206"/>
    <mergeCell ref="L203:L206"/>
    <mergeCell ref="A199:A202"/>
    <mergeCell ref="B199:B202"/>
    <mergeCell ref="C199:C202"/>
    <mergeCell ref="I199:I202"/>
    <mergeCell ref="J199:J202"/>
    <mergeCell ref="K199:K202"/>
    <mergeCell ref="L191:L194"/>
    <mergeCell ref="A195:A198"/>
    <mergeCell ref="B195:B198"/>
    <mergeCell ref="C195:C198"/>
    <mergeCell ref="I195:I198"/>
    <mergeCell ref="J195:J198"/>
    <mergeCell ref="K195:K198"/>
    <mergeCell ref="L195:L198"/>
    <mergeCell ref="A191:A194"/>
    <mergeCell ref="B191:B194"/>
    <mergeCell ref="C191:C194"/>
    <mergeCell ref="I191:I194"/>
    <mergeCell ref="J191:J194"/>
    <mergeCell ref="K191:K194"/>
    <mergeCell ref="L183:L186"/>
    <mergeCell ref="A187:A190"/>
    <mergeCell ref="B187:B190"/>
    <mergeCell ref="C187:C190"/>
    <mergeCell ref="I187:I190"/>
    <mergeCell ref="J187:J190"/>
    <mergeCell ref="K187:K190"/>
    <mergeCell ref="L187:L190"/>
    <mergeCell ref="A183:A186"/>
    <mergeCell ref="B183:B186"/>
    <mergeCell ref="C183:C186"/>
    <mergeCell ref="I183:I186"/>
    <mergeCell ref="J183:J186"/>
    <mergeCell ref="K183:K186"/>
    <mergeCell ref="L175:L178"/>
    <mergeCell ref="A179:A182"/>
    <mergeCell ref="B179:B182"/>
    <mergeCell ref="C179:C182"/>
    <mergeCell ref="I179:I182"/>
    <mergeCell ref="J179:J182"/>
    <mergeCell ref="K179:K182"/>
    <mergeCell ref="L179:L182"/>
    <mergeCell ref="A175:A178"/>
    <mergeCell ref="B175:B178"/>
    <mergeCell ref="C175:C178"/>
    <mergeCell ref="I175:I178"/>
    <mergeCell ref="J175:J178"/>
    <mergeCell ref="K175:K178"/>
    <mergeCell ref="L167:L170"/>
    <mergeCell ref="A171:A174"/>
    <mergeCell ref="B171:B174"/>
    <mergeCell ref="C171:C174"/>
    <mergeCell ref="I171:I174"/>
    <mergeCell ref="J171:J174"/>
    <mergeCell ref="K171:K174"/>
    <mergeCell ref="L171:L174"/>
    <mergeCell ref="I163:I166"/>
    <mergeCell ref="J163:J166"/>
    <mergeCell ref="K163:K166"/>
    <mergeCell ref="L163:L166"/>
    <mergeCell ref="A167:A170"/>
    <mergeCell ref="B167:B170"/>
    <mergeCell ref="C167:C170"/>
    <mergeCell ref="I167:I170"/>
    <mergeCell ref="J167:J170"/>
    <mergeCell ref="K167:K170"/>
    <mergeCell ref="A159:A162"/>
    <mergeCell ref="B159:B162"/>
    <mergeCell ref="C159:C162"/>
    <mergeCell ref="A163:A166"/>
    <mergeCell ref="B163:B166"/>
    <mergeCell ref="C163:C166"/>
    <mergeCell ref="L147:L150"/>
    <mergeCell ref="A151:A154"/>
    <mergeCell ref="B151:B154"/>
    <mergeCell ref="C151:C154"/>
    <mergeCell ref="I151:I154"/>
    <mergeCell ref="A155:A158"/>
    <mergeCell ref="B155:B158"/>
    <mergeCell ref="C155:C158"/>
    <mergeCell ref="A147:A150"/>
    <mergeCell ref="B147:B150"/>
    <mergeCell ref="C147:C150"/>
    <mergeCell ref="I147:I150"/>
    <mergeCell ref="J147:J150"/>
    <mergeCell ref="K147:K150"/>
    <mergeCell ref="L139:L142"/>
    <mergeCell ref="A143:A146"/>
    <mergeCell ref="B143:B146"/>
    <mergeCell ref="C143:C146"/>
    <mergeCell ref="I143:I146"/>
    <mergeCell ref="J143:J146"/>
    <mergeCell ref="K143:K146"/>
    <mergeCell ref="L143:L146"/>
    <mergeCell ref="A139:A142"/>
    <mergeCell ref="B139:B142"/>
    <mergeCell ref="C139:C142"/>
    <mergeCell ref="I139:I142"/>
    <mergeCell ref="J139:J142"/>
    <mergeCell ref="K139:K142"/>
    <mergeCell ref="L131:L134"/>
    <mergeCell ref="A135:A138"/>
    <mergeCell ref="B135:B138"/>
    <mergeCell ref="C135:C138"/>
    <mergeCell ref="I135:I138"/>
    <mergeCell ref="J135:J138"/>
    <mergeCell ref="K135:K138"/>
    <mergeCell ref="L135:L138"/>
    <mergeCell ref="A131:A134"/>
    <mergeCell ref="B131:B134"/>
    <mergeCell ref="C131:C134"/>
    <mergeCell ref="I131:I134"/>
    <mergeCell ref="J131:J134"/>
    <mergeCell ref="K131:K134"/>
    <mergeCell ref="L123:L126"/>
    <mergeCell ref="A127:A130"/>
    <mergeCell ref="B127:B130"/>
    <mergeCell ref="C127:C130"/>
    <mergeCell ref="I127:I130"/>
    <mergeCell ref="J127:J130"/>
    <mergeCell ref="K127:K130"/>
    <mergeCell ref="L127:L130"/>
    <mergeCell ref="A123:A126"/>
    <mergeCell ref="B123:B126"/>
    <mergeCell ref="C123:C126"/>
    <mergeCell ref="I123:I126"/>
    <mergeCell ref="J123:J126"/>
    <mergeCell ref="K123:K126"/>
    <mergeCell ref="L115:L118"/>
    <mergeCell ref="A119:A122"/>
    <mergeCell ref="B119:B122"/>
    <mergeCell ref="C119:C122"/>
    <mergeCell ref="I119:I122"/>
    <mergeCell ref="J119:J122"/>
    <mergeCell ref="K119:K122"/>
    <mergeCell ref="L119:L122"/>
    <mergeCell ref="A115:A118"/>
    <mergeCell ref="B115:B118"/>
    <mergeCell ref="C115:C118"/>
    <mergeCell ref="I115:I118"/>
    <mergeCell ref="J115:J118"/>
    <mergeCell ref="K115:K118"/>
    <mergeCell ref="L107:L110"/>
    <mergeCell ref="A111:A114"/>
    <mergeCell ref="B111:B114"/>
    <mergeCell ref="C111:C114"/>
    <mergeCell ref="I111:I114"/>
    <mergeCell ref="J111:J114"/>
    <mergeCell ref="K111:K114"/>
    <mergeCell ref="L111:L114"/>
    <mergeCell ref="A107:A110"/>
    <mergeCell ref="B107:B110"/>
    <mergeCell ref="C107:C110"/>
    <mergeCell ref="I107:I110"/>
    <mergeCell ref="J107:J110"/>
    <mergeCell ref="K107:K110"/>
    <mergeCell ref="L99:L102"/>
    <mergeCell ref="A103:A106"/>
    <mergeCell ref="B103:B106"/>
    <mergeCell ref="C103:C106"/>
    <mergeCell ref="I103:I106"/>
    <mergeCell ref="J103:J106"/>
    <mergeCell ref="K103:K106"/>
    <mergeCell ref="L103:L106"/>
    <mergeCell ref="A99:A102"/>
    <mergeCell ref="B99:B102"/>
    <mergeCell ref="C99:C102"/>
    <mergeCell ref="I99:I102"/>
    <mergeCell ref="J99:J102"/>
    <mergeCell ref="K99:K102"/>
    <mergeCell ref="L91:L94"/>
    <mergeCell ref="A95:A98"/>
    <mergeCell ref="B95:B98"/>
    <mergeCell ref="C95:C98"/>
    <mergeCell ref="I95:I98"/>
    <mergeCell ref="J95:J98"/>
    <mergeCell ref="K95:K98"/>
    <mergeCell ref="L95:L98"/>
    <mergeCell ref="A91:A94"/>
    <mergeCell ref="B91:B94"/>
    <mergeCell ref="C91:C94"/>
    <mergeCell ref="I91:I94"/>
    <mergeCell ref="J91:J94"/>
    <mergeCell ref="K91:K94"/>
    <mergeCell ref="L83:L86"/>
    <mergeCell ref="A87:A90"/>
    <mergeCell ref="B87:B90"/>
    <mergeCell ref="C87:C90"/>
    <mergeCell ref="I87:I90"/>
    <mergeCell ref="J87:J90"/>
    <mergeCell ref="K87:K90"/>
    <mergeCell ref="L87:L90"/>
    <mergeCell ref="A83:A86"/>
    <mergeCell ref="B83:B86"/>
    <mergeCell ref="C83:C86"/>
    <mergeCell ref="I83:I86"/>
    <mergeCell ref="J83:J86"/>
    <mergeCell ref="K83:K86"/>
    <mergeCell ref="L75:L78"/>
    <mergeCell ref="A79:A82"/>
    <mergeCell ref="B79:B82"/>
    <mergeCell ref="C79:C82"/>
    <mergeCell ref="I79:I82"/>
    <mergeCell ref="J79:J82"/>
    <mergeCell ref="K79:K82"/>
    <mergeCell ref="L79:L82"/>
    <mergeCell ref="A75:A78"/>
    <mergeCell ref="B75:B78"/>
    <mergeCell ref="C75:C78"/>
    <mergeCell ref="I75:I78"/>
    <mergeCell ref="J75:J78"/>
    <mergeCell ref="K75:K78"/>
    <mergeCell ref="L67:L70"/>
    <mergeCell ref="A71:A74"/>
    <mergeCell ref="B71:B74"/>
    <mergeCell ref="C71:C74"/>
    <mergeCell ref="I71:I74"/>
    <mergeCell ref="J71:J74"/>
    <mergeCell ref="K71:K74"/>
    <mergeCell ref="L71:L74"/>
    <mergeCell ref="A67:A70"/>
    <mergeCell ref="B67:B70"/>
    <mergeCell ref="C67:C70"/>
    <mergeCell ref="I67:I70"/>
    <mergeCell ref="J67:J70"/>
    <mergeCell ref="K67:K70"/>
    <mergeCell ref="L59:L62"/>
    <mergeCell ref="A63:A66"/>
    <mergeCell ref="B63:B66"/>
    <mergeCell ref="C63:C66"/>
    <mergeCell ref="I63:I66"/>
    <mergeCell ref="J63:J66"/>
    <mergeCell ref="K63:K66"/>
    <mergeCell ref="L63:L66"/>
    <mergeCell ref="A59:A62"/>
    <mergeCell ref="B59:B62"/>
    <mergeCell ref="C59:C62"/>
    <mergeCell ref="I59:I62"/>
    <mergeCell ref="J59:J62"/>
    <mergeCell ref="K59:K62"/>
    <mergeCell ref="L54:L57"/>
    <mergeCell ref="D57:D58"/>
    <mergeCell ref="E57:E58"/>
    <mergeCell ref="F57:F58"/>
    <mergeCell ref="G57:G58"/>
    <mergeCell ref="H57:H58"/>
    <mergeCell ref="A54:A58"/>
    <mergeCell ref="B54:B58"/>
    <mergeCell ref="C54:C58"/>
    <mergeCell ref="I54:I57"/>
    <mergeCell ref="J54:J57"/>
    <mergeCell ref="K54:K57"/>
    <mergeCell ref="L46:L49"/>
    <mergeCell ref="A50:A53"/>
    <mergeCell ref="B50:B53"/>
    <mergeCell ref="C50:C53"/>
    <mergeCell ref="I50:I53"/>
    <mergeCell ref="J50:J53"/>
    <mergeCell ref="K50:K53"/>
    <mergeCell ref="L50:L53"/>
    <mergeCell ref="A46:A49"/>
    <mergeCell ref="B46:B49"/>
    <mergeCell ref="C46:C49"/>
    <mergeCell ref="I46:I49"/>
    <mergeCell ref="J46:J49"/>
    <mergeCell ref="K46:K49"/>
    <mergeCell ref="L38:L41"/>
    <mergeCell ref="A42:A45"/>
    <mergeCell ref="B42:B45"/>
    <mergeCell ref="C42:C45"/>
    <mergeCell ref="I42:I45"/>
    <mergeCell ref="J42:J45"/>
    <mergeCell ref="K42:K45"/>
    <mergeCell ref="L42:L45"/>
    <mergeCell ref="A38:A41"/>
    <mergeCell ref="B38:B41"/>
    <mergeCell ref="C38:C41"/>
    <mergeCell ref="I38:I41"/>
    <mergeCell ref="J38:J41"/>
    <mergeCell ref="K38:K41"/>
    <mergeCell ref="L30:L33"/>
    <mergeCell ref="A34:A37"/>
    <mergeCell ref="B34:B37"/>
    <mergeCell ref="C34:C37"/>
    <mergeCell ref="I34:I37"/>
    <mergeCell ref="J34:J37"/>
    <mergeCell ref="K34:K37"/>
    <mergeCell ref="L34:L37"/>
    <mergeCell ref="I26:I29"/>
    <mergeCell ref="J26:J29"/>
    <mergeCell ref="K26:K29"/>
    <mergeCell ref="L26:L29"/>
    <mergeCell ref="A30:A33"/>
    <mergeCell ref="B30:B33"/>
    <mergeCell ref="C30:C33"/>
    <mergeCell ref="I30:I33"/>
    <mergeCell ref="J30:J33"/>
    <mergeCell ref="K30:K33"/>
    <mergeCell ref="F23:F25"/>
    <mergeCell ref="G23:G25"/>
    <mergeCell ref="H23:H25"/>
    <mergeCell ref="A26:A29"/>
    <mergeCell ref="B26:B29"/>
    <mergeCell ref="C26:C29"/>
    <mergeCell ref="L16:L19"/>
    <mergeCell ref="A20:A25"/>
    <mergeCell ref="B20:B25"/>
    <mergeCell ref="C20:C25"/>
    <mergeCell ref="I20:I23"/>
    <mergeCell ref="J20:J23"/>
    <mergeCell ref="K20:K23"/>
    <mergeCell ref="L20:L23"/>
    <mergeCell ref="D23:D25"/>
    <mergeCell ref="E23:E25"/>
    <mergeCell ref="A16:A19"/>
    <mergeCell ref="B16:B19"/>
    <mergeCell ref="C16:C19"/>
    <mergeCell ref="I16:I19"/>
    <mergeCell ref="J16:J19"/>
    <mergeCell ref="K16:K19"/>
    <mergeCell ref="K8:K11"/>
    <mergeCell ref="L8:L11"/>
    <mergeCell ref="A12:A15"/>
    <mergeCell ref="B12:B15"/>
    <mergeCell ref="C12:C15"/>
    <mergeCell ref="I12:I15"/>
    <mergeCell ref="J12:J15"/>
    <mergeCell ref="K12:K15"/>
    <mergeCell ref="L12:L15"/>
    <mergeCell ref="H4:H6"/>
    <mergeCell ref="I4:I6"/>
    <mergeCell ref="J4:L4"/>
    <mergeCell ref="J5:K5"/>
    <mergeCell ref="L5:L6"/>
    <mergeCell ref="A8:A11"/>
    <mergeCell ref="B8:B11"/>
    <mergeCell ref="C8:C11"/>
    <mergeCell ref="I8:I11"/>
    <mergeCell ref="J8:J11"/>
    <mergeCell ref="K1:L1"/>
    <mergeCell ref="A2:L2"/>
    <mergeCell ref="A3:A6"/>
    <mergeCell ref="B3:B6"/>
    <mergeCell ref="C3:C6"/>
    <mergeCell ref="D3:D6"/>
    <mergeCell ref="E3:L3"/>
    <mergeCell ref="E4:E6"/>
    <mergeCell ref="F4:F6"/>
    <mergeCell ref="G4:G6"/>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Амирханов Темирлан Шихамирович</dc:creator>
  <cp:keywords/>
  <dc:description/>
  <cp:lastModifiedBy>admin</cp:lastModifiedBy>
  <cp:lastPrinted>2021-03-31T13:22:11Z</cp:lastPrinted>
  <dcterms:created xsi:type="dcterms:W3CDTF">2013-07-18T13:21:55Z</dcterms:created>
  <dcterms:modified xsi:type="dcterms:W3CDTF">2021-05-27T06:49:20Z</dcterms:modified>
  <cp:category/>
  <cp:version/>
  <cp:contentType/>
  <cp:contentStatus/>
</cp:coreProperties>
</file>